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mc:AlternateContent xmlns:mc="http://schemas.openxmlformats.org/markup-compatibility/2006">
    <mc:Choice Requires="x15">
      <x15ac:absPath xmlns:x15ac="http://schemas.microsoft.com/office/spreadsheetml/2010/11/ac" url="C:\Users\USUARIO\Downloads\"/>
    </mc:Choice>
  </mc:AlternateContent>
  <xr:revisionPtr revIDLastSave="0" documentId="13_ncr:1_{43BF76BE-970E-407A-BDE1-0F6B85963360}" xr6:coauthVersionLast="47" xr6:coauthVersionMax="47" xr10:uidLastSave="{00000000-0000-0000-0000-000000000000}"/>
  <bookViews>
    <workbookView xWindow="-108" yWindow="-108" windowWidth="23256" windowHeight="12456" tabRatio="728" xr2:uid="{00000000-000D-0000-FFFF-FFFF00000000}"/>
  </bookViews>
  <sheets>
    <sheet name=" Plan acción seguimiento" sheetId="14" r:id="rId1"/>
    <sheet name="Instrucciones PAS" sheetId="18" r:id="rId2"/>
    <sheet name="Desplegables" sheetId="17"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#REF!</definedName>
    <definedName name="_9">[1]APACDO!#REF!</definedName>
    <definedName name="_arp2">#REF!</definedName>
    <definedName name="_xlnm._FilterDatabase" localSheetId="0" hidden="1">' Plan acción seguimiento'!$A$9:$BG$9</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0">' Plan acción seguimiento'!$A$1:$BG$37</definedName>
    <definedName name="_xlnm.Print_Area" localSheetId="1">'Instrucciones PAS'!$A$4:$B$44</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L12" i="14" l="1"/>
  <c r="CL11" i="14"/>
  <c r="CL10" i="14"/>
  <c r="CE11" i="14"/>
  <c r="CE12" i="14"/>
  <c r="CE10" i="14"/>
  <c r="BX11" i="14"/>
  <c r="BX12" i="14"/>
  <c r="BQ11" i="14"/>
  <c r="BQ12" i="14"/>
  <c r="CN11" i="14"/>
  <c r="CN12" i="14"/>
  <c r="CN10" i="14"/>
  <c r="CG11" i="14"/>
  <c r="CG12" i="14"/>
  <c r="CG10" i="14"/>
  <c r="BZ11" i="14"/>
  <c r="BZ12" i="14"/>
  <c r="BZ10" i="14"/>
  <c r="BS11" i="14"/>
  <c r="BS12" i="14"/>
  <c r="BS10" i="14"/>
  <c r="BL11" i="14"/>
  <c r="BL12" i="14"/>
  <c r="BL10" i="14"/>
  <c r="BE11" i="14"/>
  <c r="BE12" i="14"/>
  <c r="BE10" i="14"/>
  <c r="BB11" i="14"/>
  <c r="BB12" i="14"/>
  <c r="Y13" i="14"/>
  <c r="CK11" i="14"/>
  <c r="CK12" i="14"/>
  <c r="CK10" i="14"/>
  <c r="CD10" i="14"/>
  <c r="CD11" i="14"/>
  <c r="CD12" i="14"/>
  <c r="BX10" i="14"/>
  <c r="BQ10" i="14"/>
  <c r="CM14" i="14"/>
  <c r="AU13" i="14"/>
  <c r="CF14" i="14"/>
  <c r="BW10" i="14"/>
  <c r="BW11" i="14"/>
  <c r="BW12" i="14"/>
  <c r="BY14" i="14"/>
  <c r="AI13" i="14"/>
  <c r="AY10" i="14"/>
  <c r="AY11" i="14"/>
  <c r="AY12" i="14"/>
  <c r="BR14" i="14"/>
  <c r="BP10" i="14"/>
  <c r="BP11" i="14"/>
  <c r="BP12" i="14"/>
  <c r="BK14" i="14"/>
  <c r="AE13" i="14"/>
  <c r="BJ11" i="14"/>
  <c r="BJ12" i="14"/>
  <c r="BJ10" i="14"/>
  <c r="BI11" i="14"/>
  <c r="BI12" i="14"/>
  <c r="BI10" i="14"/>
  <c r="BC10" i="14"/>
  <c r="BC11" i="14"/>
  <c r="BB10" i="14"/>
  <c r="BD14" i="14"/>
  <c r="BC12" i="14"/>
  <c r="D56" i="17"/>
  <c r="D55" i="17"/>
  <c r="D54" i="17"/>
  <c r="D53" i="17"/>
  <c r="D52" i="17"/>
  <c r="D51" i="17"/>
  <c r="D50" i="17"/>
  <c r="D49" i="17"/>
  <c r="D48" i="17"/>
  <c r="D47" i="17"/>
  <c r="D46" i="17"/>
  <c r="D45" i="17"/>
  <c r="D44" i="17"/>
  <c r="D43" i="17"/>
  <c r="D42" i="17"/>
  <c r="D41" i="17"/>
  <c r="D40" i="17"/>
  <c r="AD11" i="14"/>
  <c r="AD12" i="14"/>
  <c r="AD10" i="14"/>
  <c r="Z13" i="14"/>
  <c r="AA13" i="14"/>
  <c r="AI14" i="14" l="1"/>
  <c r="BE14" i="14"/>
  <c r="BS14" i="14"/>
  <c r="AU14" i="14"/>
  <c r="BF10" i="14"/>
  <c r="BT10" i="14"/>
  <c r="CH10" i="14"/>
  <c r="CB10" i="14"/>
  <c r="BU10" i="14"/>
  <c r="BG10" i="14"/>
  <c r="CP10" i="14"/>
  <c r="BM10" i="14"/>
  <c r="BN10" i="14"/>
  <c r="BZ14" i="14"/>
  <c r="AY13" i="14"/>
  <c r="AD13" i="14"/>
  <c r="CA10" i="14"/>
  <c r="CO10" i="14"/>
  <c r="CN14" i="14"/>
  <c r="CI10" i="14"/>
  <c r="BL14" i="14"/>
  <c r="AE14" i="14"/>
  <c r="CG14" i="14"/>
  <c r="AY14" i="14" l="1"/>
  <c r="CB14" i="14"/>
  <c r="CH14" i="14"/>
  <c r="BT14" i="14"/>
  <c r="BU14" i="14"/>
  <c r="CI14" i="14"/>
  <c r="CO14" i="14"/>
  <c r="CP14" i="14"/>
  <c r="CA14" i="14"/>
  <c r="BN14" i="14"/>
  <c r="BM14" i="14"/>
  <c r="BG14" i="14"/>
  <c r="BF14" i="14"/>
</calcChain>
</file>

<file path=xl/sharedStrings.xml><?xml version="1.0" encoding="utf-8"?>
<sst xmlns="http://schemas.openxmlformats.org/spreadsheetml/2006/main" count="380" uniqueCount="264">
  <si>
    <t>Título del documento:</t>
  </si>
  <si>
    <t>Documento CONPES No:</t>
  </si>
  <si>
    <t>Fecha de aprobación:</t>
  </si>
  <si>
    <t>Fecha de actualización:</t>
  </si>
  <si>
    <t>Dirección Técnica o grupo responsable en DNP:</t>
  </si>
  <si>
    <t>DIES</t>
  </si>
  <si>
    <t>Entidades líderes:</t>
  </si>
  <si>
    <t xml:space="preserve">AEROCIVIL - Unidad Administrativa Especial de Aeronáutica Civil </t>
  </si>
  <si>
    <t>Objetivo general:</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</si>
  <si>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</si>
  <si>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</si>
  <si>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</si>
  <si>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</si>
  <si>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</si>
  <si>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</si>
  <si>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</si>
  <si>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</si>
  <si>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</si>
  <si>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</si>
  <si>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</si>
  <si>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</si>
  <si>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Corte No. 01:
MM/AAAA</t>
  </si>
  <si>
    <t>Corte No. 02:
MM/AAAA</t>
  </si>
  <si>
    <t>Corte No. 03:
MM/AAAA</t>
  </si>
  <si>
    <t>Corte No. 04:
MM/AAAA</t>
  </si>
  <si>
    <t>Corte No. 05:
MM/AAAA</t>
  </si>
  <si>
    <t>Corte No. 06:
MM/AAAA</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</si>
  <si>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</si>
  <si>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</si>
  <si>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</si>
  <si>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</si>
  <si>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</si>
  <si>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</si>
  <si>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</si>
  <si>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</si>
  <si>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</si>
  <si>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</si>
  <si>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</si>
  <si>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final</t>
  </si>
  <si>
    <t>Total</t>
  </si>
  <si>
    <t>Indicador</t>
  </si>
  <si>
    <t>Recursos</t>
  </si>
  <si>
    <t>% de cumplimiento de los objetivos con respecto a metas anuales</t>
  </si>
  <si>
    <t>% de cumplimiento de los objetivos con respecto a metas finales</t>
  </si>
  <si>
    <t>Valor</t>
  </si>
  <si>
    <t>Fecha</t>
  </si>
  <si>
    <t>Recursos 1</t>
  </si>
  <si>
    <t>Fuente 1</t>
  </si>
  <si>
    <t>Recursos  2</t>
  </si>
  <si>
    <t>Fuente 2</t>
  </si>
  <si>
    <t>Avance acumulado</t>
  </si>
  <si>
    <t>% de avance metas anuales</t>
  </si>
  <si>
    <t>% de avance metas finales</t>
  </si>
  <si>
    <t xml:space="preserve">Avance </t>
  </si>
  <si>
    <t>% de avance</t>
  </si>
  <si>
    <t>No</t>
  </si>
  <si>
    <t>Unidad Administrativa Especial de Aeronáutica Civil</t>
  </si>
  <si>
    <t>Oficina Asesora de Planeación</t>
  </si>
  <si>
    <t>Eliana Alexandra Otero Hernandez</t>
  </si>
  <si>
    <t>eliana.otero@aerocivil.gov.co</t>
  </si>
  <si>
    <t>Gestión</t>
  </si>
  <si>
    <t>Sumatoria del porcentaje de avance de la gestión de la autorización de vigencias futuras  para 2027 a 2028:
Hito 1: Aprobación primer Aval Fiscal=33,3%
Hito 2: Aprobación documento CONPES=33,3%
Hito 3: Aprobación CONFIS de Vigencias Futuras =33,4%
La Línea Base (LB) del indicador es 66,6%, hitos 1 y 2.</t>
  </si>
  <si>
    <t>Acumulado</t>
  </si>
  <si>
    <t>1.1</t>
  </si>
  <si>
    <t>Si. 1,1</t>
  </si>
  <si>
    <t>Producto</t>
  </si>
  <si>
    <t>1.2</t>
  </si>
  <si>
    <t>1.i</t>
  </si>
  <si>
    <t>Costos y recursos asignados totales</t>
  </si>
  <si>
    <r>
      <t>Diferencia entre el total de recursos asignados a las acciones y el costo total de las acciones</t>
    </r>
    <r>
      <rPr>
        <b/>
        <vertAlign val="superscript"/>
        <sz val="11"/>
        <rFont val="Arial Narrow"/>
        <family val="2"/>
      </rPr>
      <t xml:space="preserve"> (1)</t>
    </r>
  </si>
  <si>
    <t>Avance total</t>
  </si>
  <si>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</si>
  <si>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</si>
  <si>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</si>
  <si>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</si>
  <si>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</si>
  <si>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</si>
  <si>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en el marco de sus competencias, con las entidades responsables para que estas avancen en el cumplimiento de sus acciones, en particular para aquellas que se encuentran rezagadas en su ejecución?</t>
  </si>
  <si>
    <t>Corte No. 1
MM/AA</t>
  </si>
  <si>
    <t xml:space="preserve">1. </t>
  </si>
  <si>
    <t xml:space="preserve">2. </t>
  </si>
  <si>
    <t>3.</t>
  </si>
  <si>
    <t>4.</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</si>
  <si>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</si>
  <si>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</si>
  <si>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</si>
  <si>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</si>
  <si>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Descripción</t>
  </si>
  <si>
    <t>Instrucciones para el diligenciamiento del Plan de Acción y Seguimiento (PAS)</t>
  </si>
  <si>
    <t>Pasos</t>
  </si>
  <si>
    <t>Paso 0.  Datos básicos</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</si>
  <si>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dejar vacía.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</si>
  <si>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Paso 1. Plan de acción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</si>
  <si>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</si>
  <si>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</si>
  <si>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</si>
  <si>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</si>
  <si>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</si>
  <si>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f. Indicadores de cumplimiento</t>
    </r>
    <r>
      <rPr>
        <sz val="10"/>
        <rFont val="Arial"/>
        <family val="2"/>
      </rPr>
      <t>: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Adicionalmente, evite formular varios indicadores para una sola acción.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t>
    </r>
  </si>
  <si>
    <r>
      <rPr>
        <sz val="10"/>
        <color theme="0"/>
        <rFont val="Arial"/>
        <family val="2"/>
      </rPr>
      <t>.</t>
    </r>
    <r>
      <rPr>
        <sz val="10"/>
        <rFont val="Arial"/>
        <family val="2"/>
      </rPr>
      <t xml:space="preserve">-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t>
    </r>
    <r>
      <rPr>
        <sz val="10"/>
        <color theme="0"/>
        <rFont val="Arial"/>
        <family val="2"/>
      </rPr>
      <t>(</t>
    </r>
    <r>
      <rPr>
        <sz val="10"/>
        <rFont val="Arial"/>
        <family val="2"/>
      </rPr>
      <t>porcentajes o valores absolutos</t>
    </r>
    <r>
      <rPr>
        <sz val="10"/>
        <color theme="0"/>
        <rFont val="Arial"/>
        <family val="2"/>
      </rPr>
      <t>)</t>
    </r>
    <r>
      <rPr>
        <sz val="10"/>
        <rFont val="Arial"/>
        <family val="2"/>
      </rPr>
      <t>; no escriba palabras.
 - Registre las metas anuales en línea con su forma de acumulación. Tenga en cuenta que se requiere una meta para cada año del tiempo de ejecución de las acciones y estas deben ser distintas a cero si la forma de acumulación es acumulado o flujo.
 - La meta final se define con base en la forma de acumulación así:
Acumulado y reducción acumulada: meta del último año de ejecución.
Flujo y reducción: promedio de metas anuales.</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</si>
  <si>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</si>
  <si>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</si>
  <si>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</si>
  <si>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</si>
  <si>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</si>
  <si>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</si>
  <si>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</si>
  <si>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t>Paso 3. Balance cualitativo</t>
  </si>
  <si>
    <r>
      <t xml:space="preserve">Responda las preguntas que están en la sección de balance cualitativo  y actualice los datos de contacto de los responsables del reporte de las acciones en los casos que haya lugar. Para la pregunta 4, tenga en cuenta las siguientes recomendaciones dependiendo del nivel de rezago del documento CONPES:
</t>
    </r>
    <r>
      <rPr>
        <b/>
        <sz val="10"/>
        <color theme="1"/>
        <rFont val="Arial"/>
        <family val="2"/>
      </rPr>
      <t>• Categoría verde:</t>
    </r>
    <r>
      <rPr>
        <sz val="10"/>
        <color theme="1"/>
        <rFont val="Arial"/>
        <family val="2"/>
      </rPr>
      <t xml:space="preserve"> no es necesario que la DT realice alguna intervención nueva, pero de haber venido realizado alguna gestión, puede continuar con esta. 
</t>
    </r>
    <r>
      <rPr>
        <b/>
        <sz val="10"/>
        <color theme="1"/>
        <rFont val="Arial"/>
        <family val="2"/>
      </rPr>
      <t>• Categorías amarilla y roja</t>
    </r>
    <r>
      <rPr>
        <sz val="10"/>
        <color theme="1"/>
        <rFont val="Arial"/>
        <family val="2"/>
      </rPr>
      <t>: se recomienda revisar si el motivo de rezago del documento CONPES se debe al no reporte oportuno de los compromisos o a la no ejecución. Para esto, la DT puede solicitar a Grupo CONPES el semáforo del documento CONPES en cuestión y validar el número de acciones que se encuentran en las categorías sin aprobación y sin reporte, lo que implica que no se reportaron oportunamente los compromisos; y el número de acciones en las categorías en alerta y atrasada, lo que implica baja ejecución. Si el motivo de rezago obedece al primer caso, se recomienda a la DT contactar a los responsables de reporte y validar los motivos por los cuales este no se está realizando. Si el motivo de rezago obedece al segundo caso, se recomienda a la DT revisar los motivos de incumplimiento descritos en los reportes realizados con el fin de identificar situaciones que estén incidiendo en la baja ejecución. Es de suma importancia que la DT pueda, desde sus competencias, proponer soluciones para promover la ejecución de las acciones. 
Para más información del rezago de documentos CONPES, consulte la sección 6.1. Lineamientos para fortalecer el análisis del seguimiento a documentos CONPES del manual metodológico para la elaboración de documentos CONPES.</t>
    </r>
  </si>
  <si>
    <t>Instrucciones para el diligenciamiento de la hoja de vida de los indicadores de resultados</t>
  </si>
  <si>
    <t>Paso 1.  Características generales</t>
  </si>
  <si>
    <r>
      <rPr>
        <b/>
        <sz val="10"/>
        <rFont val="Arial"/>
        <family val="2"/>
      </rPr>
      <t xml:space="preserve">a. Nombre del indicador: </t>
    </r>
    <r>
      <rPr>
        <sz val="10"/>
        <rFont val="Arial"/>
        <family val="2"/>
      </rPr>
      <t xml:space="preserve">
- Escriba el nombre del indicador, el cual debe ser corto y dar cuenta de lo que está midiendo.
</t>
    </r>
  </si>
  <si>
    <r>
      <rPr>
        <b/>
        <sz val="10"/>
        <rFont val="Arial"/>
        <family val="2"/>
      </rPr>
      <t>b.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</si>
  <si>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c. Relación con:</t>
    </r>
    <r>
      <rPr>
        <sz val="10"/>
        <rFont val="Arial"/>
        <family val="2"/>
      </rPr>
      <t xml:space="preserve">
- Dimensión: temática del indicador de resultado. Puede consultar https://terridata.dnp.gov.co/assets/docs/Cartilla%201%20Conceptos%20Basicos.pdf para más información.
- Indicadores de resultado del PND vigente: indique con cuál o cuáles guarda relación.
- ODS: indique con cuál o cuáles guarda relación.
- Acción PAS: indique de cuáles acciones dentro del PAS depende este indicador.</t>
    </r>
  </si>
  <si>
    <t>Paso 2. Medición</t>
  </si>
  <si>
    <r>
      <rPr>
        <b/>
        <sz val="10"/>
        <rFont val="Arial"/>
        <family val="2"/>
      </rPr>
      <t xml:space="preserve">a. Fórmula de cálculo: </t>
    </r>
    <r>
      <rPr>
        <sz val="10"/>
        <rFont val="Arial"/>
        <family val="2"/>
      </rPr>
      <t>escriba la expresión matemática con la cual se calcula el indicador.</t>
    </r>
  </si>
  <si>
    <r>
      <rPr>
        <b/>
        <sz val="10"/>
        <rFont val="Arial"/>
        <family val="2"/>
      </rPr>
      <t>b. Unidad de medida:</t>
    </r>
    <r>
      <rPr>
        <sz val="10"/>
        <rFont val="Arial"/>
        <family val="2"/>
      </rPr>
      <t xml:space="preserve"> escriba el parámetro de referencia para determinar las magnitudes de medición del indicador.</t>
    </r>
  </si>
  <si>
    <r>
      <rPr>
        <b/>
        <sz val="10"/>
        <rFont val="Arial"/>
        <family val="2"/>
      </rPr>
      <t>c. Tiempo de medición:</t>
    </r>
    <r>
      <rPr>
        <sz val="10"/>
        <rFont val="Arial"/>
        <family val="2"/>
      </rPr>
      <t xml:space="preserve"> escriba la fecha inicial y final en que se mediría el indicador.</t>
    </r>
  </si>
  <si>
    <r>
      <rPr>
        <b/>
        <sz val="10"/>
        <rFont val="Arial"/>
        <family val="2"/>
      </rPr>
      <t>d. Línea base:</t>
    </r>
    <r>
      <rPr>
        <sz val="10"/>
        <rFont val="Arial"/>
        <family val="2"/>
      </rPr>
      <t xml:space="preserve">
- Indique el valor y fecha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</si>
  <si>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</si>
  <si>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</si>
  <si>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información: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</si>
  <si>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</si>
  <si>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</si>
  <si>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t>Paso 3. Seguimiento</t>
  </si>
  <si>
    <r>
      <rPr>
        <b/>
        <sz val="10"/>
        <rFont val="Arial"/>
        <family val="2"/>
      </rPr>
      <t xml:space="preserve">a)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</si>
  <si>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r>
      <rPr>
        <b/>
        <sz val="10"/>
        <rFont val="Arial"/>
        <family val="2"/>
      </rPr>
      <t xml:space="preserve">b) Datos del responsable del seguimiento al indicador en DNP: 
- </t>
    </r>
    <r>
      <rPr>
        <sz val="10"/>
        <rFont val="Arial"/>
        <family val="2"/>
      </rPr>
      <t xml:space="preserve">Se debe escribir el nombre de la persona responsable de revisar la información de avance de este indicador en los términos presentados en la ficha técnica. 
- Para el campo de entidad y dependencia escriba nombres completos y evite el uso de siglas. 
</t>
    </r>
  </si>
  <si>
    <r>
      <t xml:space="preserve">
</t>
    </r>
    <r>
      <rPr>
        <b/>
        <sz val="10"/>
        <rFont val="Arial"/>
        <family val="2"/>
      </rPr>
      <t>c) Avance del indicador de resultado:</t>
    </r>
    <r>
      <rPr>
        <sz val="10"/>
        <color theme="1"/>
        <rFont val="Arial"/>
        <family val="2"/>
      </rPr>
      <t xml:space="preserve">
- El avance del indicador de resultado debe estar expresado </t>
    </r>
    <r>
      <rPr>
        <b/>
        <sz val="10"/>
        <color theme="1"/>
        <rFont val="Arial"/>
        <family val="2"/>
      </rPr>
      <t>en términos d</t>
    </r>
    <r>
      <rPr>
        <sz val="10"/>
        <color theme="1"/>
        <rFont val="Arial"/>
        <family val="2"/>
      </rPr>
      <t xml:space="preserve">e cómo fue formulado. El registro de las metas debe corresponder a la fechas de corte de seguimiento.
</t>
    </r>
    <r>
      <rPr>
        <sz val="10"/>
        <rFont val="Arial"/>
        <family val="2"/>
      </rPr>
      <t xml:space="preserve">
- El porcentaje de avance del indicador se calcula con la siguiente fórmula: 
</t>
    </r>
    <r>
      <rPr>
        <b/>
        <sz val="10"/>
        <color rgb="FFC00000"/>
        <rFont val="Arial"/>
        <family val="2"/>
      </rPr>
      <t xml:space="preserve">Porcentaje de avance del indicador = (avance del indicador de Ni en el corte N/ meta del indicador Ni para el año del corte).
</t>
    </r>
  </si>
  <si>
    <t>Recomendaciones de forma</t>
  </si>
  <si>
    <t>1. No modifique el formato del Plan de acción y seguimiento en cuanto a: tipo de letra, nombres de las columnas y de las filas, bordes, colores de las celdas, formatos de las columnas correspondientes nombradas "% de avance".</t>
  </si>
  <si>
    <t>2. En el Plan de Acción, elimine y/o adicione columnas y filas conforme al número de objetivos, acciones, vigencias y cortes. Asegúrese de mantener el formato cuando adicione y/o elimine columnas y filas.</t>
  </si>
  <si>
    <t>3. Asegúrese de aplicar y copiar en el Plan de Acción las fórmulas de cálculo para las filas y columnas que tienen fórmulas: "Avance acumulado", "% de avance", "%de cumplimiento acumulado de los objetivos", "Avance de las acciones" y "Avance financiero".</t>
  </si>
  <si>
    <t xml:space="preserve">4. Haga buen uso de las normas ortográficas. No use mayúsculas sostenidas, alterne entre mayúscula y minúscula. </t>
  </si>
  <si>
    <t>Flujo</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</si>
  <si>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</si>
  <si>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</si>
  <si>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</si>
  <si>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</si>
  <si>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</si>
  <si>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</si>
  <si>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</si>
  <si>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</si>
  <si>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</si>
  <si>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</si>
  <si>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</si>
  <si>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</si>
  <si>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</si>
  <si>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</si>
  <si>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</si>
  <si>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</si>
  <si>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</si>
  <si>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</si>
  <si>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</si>
  <si>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</si>
  <si>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</si>
  <si>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</si>
  <si>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</si>
  <si>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</si>
  <si>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</si>
  <si>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</si>
  <si>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</si>
  <si>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</si>
  <si>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</si>
  <si>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</si>
  <si>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</si>
  <si>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</si>
  <si>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</si>
  <si>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</si>
  <si>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</si>
  <si>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</si>
  <si>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DENDD</t>
  </si>
  <si>
    <t>Dirección de Economía Naranja y Desarrollo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</si>
  <si>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</si>
  <si>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</si>
  <si>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</si>
  <si>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</si>
  <si>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</si>
  <si>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</si>
  <si>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</si>
  <si>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</si>
  <si>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</si>
  <si>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</si>
  <si>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</si>
  <si>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</si>
  <si>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DDFF</t>
  </si>
  <si>
    <t>Dirección de Descentralización y Fortalecimiento Fiscal</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</si>
  <si>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</si>
  <si>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</si>
  <si>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</si>
  <si>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</si>
  <si>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</si>
  <si>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</si>
  <si>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</si>
  <si>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DODT</t>
  </si>
  <si>
    <t>Dirección de Ordenamiento y Desarrollo Territorial</t>
  </si>
  <si>
    <t>DER</t>
  </si>
  <si>
    <t>Dirección de Estrategia Regional</t>
  </si>
  <si>
    <t>DDRS</t>
  </si>
  <si>
    <t xml:space="preserve">Subdirección de Crédito </t>
  </si>
  <si>
    <t>Subdirección de Empleo y Seguridad Social</t>
  </si>
  <si>
    <t xml:space="preserve">Grupo de Tecnología </t>
  </si>
  <si>
    <t xml:space="preserve">DDS </t>
  </si>
  <si>
    <t>Subdirección de Género</t>
  </si>
  <si>
    <t>DDU</t>
  </si>
  <si>
    <t>DEE</t>
  </si>
  <si>
    <t>DIDE</t>
  </si>
  <si>
    <t>DPIP</t>
  </si>
  <si>
    <t>Dirección de Programación de Inversiones Públicas</t>
  </si>
  <si>
    <t>DGDHP</t>
  </si>
  <si>
    <t>Dirección de Gobierno, Derechos Humanos y Paz</t>
  </si>
  <si>
    <t>DJSD</t>
  </si>
  <si>
    <t>Dirección de Justicia, Seguridad y Defensa</t>
  </si>
  <si>
    <t>DSEPP</t>
  </si>
  <si>
    <t>DGP</t>
  </si>
  <si>
    <t>Dirección de Gestión y Promoción del Sistema General de Regalías</t>
  </si>
  <si>
    <t>DSEC</t>
  </si>
  <si>
    <t>Dirección de Seguimiento, Evaluación y Control del SGR</t>
  </si>
  <si>
    <t>DG</t>
  </si>
  <si>
    <t>Dirección General</t>
  </si>
  <si>
    <t>SGPDN</t>
  </si>
  <si>
    <t>SUBDIRECCIÓN GENERAL DE PROSPECTIVA Y DESARROLLO NACIONAL</t>
  </si>
  <si>
    <t>SGDDT</t>
  </si>
  <si>
    <t>SUBDIRECCIÓN GENERAL DE DESCENTRALIZACIÓN Y DESARROLLO TERRITORIAL</t>
  </si>
  <si>
    <t>SGSGR</t>
  </si>
  <si>
    <t>SUBDIRECCIÓN GENERAL DEL SISTEMA GENERAL DE REGALÍAS</t>
  </si>
  <si>
    <t>SGISE</t>
  </si>
  <si>
    <t>SUBDIRECCIÓN GENERAL DE INVERSIONES, SEGUIMIENTO Y EVALUACIÓN</t>
  </si>
  <si>
    <t>PGN-propios</t>
  </si>
  <si>
    <t>Ambiente</t>
  </si>
  <si>
    <t xml:space="preserve">PGN-nación </t>
  </si>
  <si>
    <t>Censo 2005 y proyecciones DANE</t>
  </si>
  <si>
    <t>PGN-nación- funcionamiento</t>
  </si>
  <si>
    <t>Conflicto armado y seguridad ciudadana</t>
  </si>
  <si>
    <t xml:space="preserve">PGN-propios- funcionamiento </t>
  </si>
  <si>
    <t>Demografía y población</t>
  </si>
  <si>
    <t>SGR</t>
  </si>
  <si>
    <t>Descripción general</t>
  </si>
  <si>
    <t>SGP</t>
  </si>
  <si>
    <t>Economía</t>
  </si>
  <si>
    <t>Otros</t>
  </si>
  <si>
    <t>Educación</t>
  </si>
  <si>
    <t>Finanzas públicas</t>
  </si>
  <si>
    <t>Justicia y derecho</t>
  </si>
  <si>
    <t>Medición de desempeño municipal</t>
  </si>
  <si>
    <t>Mercado laboral</t>
  </si>
  <si>
    <t>Ordenamiento territorial</t>
  </si>
  <si>
    <t>Percepción ciudadana</t>
  </si>
  <si>
    <t>Pobreza</t>
  </si>
  <si>
    <t>Presupuesto general de la nación</t>
  </si>
  <si>
    <t>Salud</t>
  </si>
  <si>
    <t>Seguridad integral marítima y fluvial</t>
  </si>
  <si>
    <t>Vivienda y acceso a servicios públicos</t>
  </si>
  <si>
    <t>Porcentaje de avance en la gestión para la autorización de las vigencias futuras para el proyecto construcción del lado aire del aeropuerto del café - etapa I, Palestina</t>
  </si>
  <si>
    <t>Si. 1,2</t>
  </si>
  <si>
    <t>Número de Informes de seguimiento sobre el avance del proyecto</t>
  </si>
  <si>
    <t>Número de Informes de seguimiento sobre el avance de las iniciativas para el desarrollo del Lado Tierra y de los accesos viales al aeropuerto del Café</t>
  </si>
  <si>
    <t>Sumatoria en el número de informes de seguimiento sobre el avance del proyecto.</t>
  </si>
  <si>
    <t>Sumatoria en el numero de informes sobre el avance de las iniciativas para el desarrollo del Lado Tierra y de los accesos viales al aeropuerto del Café</t>
  </si>
  <si>
    <t>1.3. Realizar informes de la implementación de iniciativas que faciliten el transporte de personas y mercancías, promoviendo la interconexión entre el aeropuerto del café y otras regiones (propuestas por entidades de la región).</t>
  </si>
  <si>
    <t>Objetivo 1: Aumentar la conectividad y eficiencia del transporte aéreo del departamento de Caldas y de los municipios del suroeste de Antioquia para garantizar que los servicios de navegación aérea y aeroportuarios se presten de acuerdo con las recomendaciones de la Organización de Aviación Civil Internacional y los RAC.</t>
  </si>
  <si>
    <t>DECLARACIÓN DE IMPORTANCIA ESTRATÉGICA DEL PROYECTO CONSTRUCCIÓN LADO AIRE AEROPUERTO DEL CAFÉ, ETAPA I, PALESTINA.</t>
  </si>
  <si>
    <t>Aumentar la conectividad y eficiencia del transporte aéreo del departamento de Caldas y de los municipios del suroeste de Antioquia para garantizar que los servicios de navegación aérea y aeroportuarios se presten de acuerdo con las recomendaciones de la Organización de Aviación Civil Internacional y los RAC.</t>
  </si>
  <si>
    <t>1.1. Gestionar vigencias futuras para el proyecto construcción del lado aire del Aeropuerto del café - etapa I, Palestina.</t>
  </si>
  <si>
    <t>1.2. Realizar el seguimiento y divulgación de la construcción del lado aire del Aeropuerto del café, etapa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</si>
</sst>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quot;$&quot;\ #,##0;\-&quot;$&quot;\ #,##0"/>
    <numFmt numFmtId="165" formatCode="_ * #,##0.00_ ;_ * \-#,##0.00_ ;_ * &quot;-&quot;??_ ;_ @_ "/>
    <numFmt numFmtId="166" formatCode="_ * #,##0_ ;_ * \-#,##0_ ;_ * &quot;-&quot;??_ ;_ @_ "/>
    <numFmt numFmtId="167" formatCode="_-* #,##0\ &quot;Pts&quot;_-;\-* #,##0\ &quot;Pts&quot;_-;_-* &quot;-&quot;\ &quot;Pts&quot;_-;_-@_-"/>
    <numFmt numFmtId="168" formatCode="_-* #,##0\ _P_t_s_-;\-* #,##0\ _P_t_s_-;_-* &quot;-&quot;\ _P_t_s_-;_-@_-"/>
    <numFmt numFmtId="169" formatCode="#.##000"/>
    <numFmt numFmtId="170" formatCode="\$#,#00"/>
    <numFmt numFmtId="171" formatCode="#,#00"/>
    <numFmt numFmtId="172" formatCode="#.##0,"/>
    <numFmt numFmtId="173" formatCode="\$#,"/>
    <numFmt numFmtId="174" formatCode="\$#,##0.00\ ;\(\$#,##0.00\)"/>
    <numFmt numFmtId="175" formatCode="#,##0.000;\-#,##0.000"/>
    <numFmt numFmtId="176" formatCode="_ [$€-2]\ * #,##0.00_ ;_ [$€-2]\ * \-#,##0.00_ ;_ [$€-2]\ * &quot;-&quot;??_ "/>
    <numFmt numFmtId="177" formatCode="0.0%"/>
  </numFmts>
  <fonts count="4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sz val="11"/>
      <name val="Arial Narrow"/>
      <family val="2"/>
    </font>
    <font>
      <b/>
      <sz val="10"/>
      <name val="Arial"/>
      <family val="2"/>
    </font>
    <font>
      <b/>
      <sz val="10"/>
      <color rgb="FFFF0000"/>
      <name val="Arial"/>
      <family val="2"/>
    </font>
    <font>
      <b/>
      <sz val="12"/>
      <name val="Arial Narrow"/>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sz val="10"/>
      <name val="Arial Narrow"/>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theme="1"/>
      <name val="Arial Narrow"/>
      <family val="2"/>
    </font>
    <font>
      <sz val="10"/>
      <color theme="8"/>
      <name val="Arial"/>
      <family val="2"/>
    </font>
    <font>
      <b/>
      <vertAlign val="superscript"/>
      <sz val="11"/>
      <name val="Arial Narrow"/>
      <family val="2"/>
    </font>
    <font>
      <b/>
      <vertAlign val="superscript"/>
      <sz val="10"/>
      <name val="Arial Narrow"/>
      <family val="2"/>
    </font>
    <font>
      <b/>
      <sz val="10"/>
      <color theme="9"/>
      <name val="Arial"/>
      <family val="2"/>
    </font>
    <font>
      <sz val="11"/>
      <name val="Times New Roman"/>
      <family val="1"/>
    </font>
    <font>
      <sz val="10"/>
      <name val="Arial"/>
      <family val="2"/>
    </font>
    <font>
      <sz val="10"/>
      <color theme="1"/>
      <name val="Arial"/>
      <family val="2"/>
    </font>
    <font>
      <b/>
      <sz val="10"/>
      <color theme="1"/>
      <name val="Arial"/>
      <family val="2"/>
    </font>
    <font>
      <sz val="10"/>
      <color theme="0"/>
      <name val="Arial"/>
      <family val="2"/>
    </font>
    <font>
      <b/>
      <sz val="10"/>
      <color rgb="FF000000"/>
      <name val="Arial Narrow"/>
      <family val="2"/>
    </font>
    <font>
      <b/>
      <sz val="11"/>
      <color rgb="FFFF0000"/>
      <name val="Arial Narrow"/>
      <family val="2"/>
    </font>
    <font>
      <sz val="11"/>
      <color rgb="FFFF0000"/>
      <name val="Arial Narrow"/>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C02"/>
        <bgColor rgb="FFFFCC02"/>
      </patternFill>
    </fill>
  </fills>
  <borders count="65">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medium">
        <color auto="1"/>
      </top>
      <bottom/>
      <diagonal/>
    </border>
    <border>
      <left/>
      <right/>
      <top/>
      <bottom style="medium">
        <color auto="1"/>
      </bottom>
      <diagonal/>
    </border>
    <border>
      <left style="medium">
        <color auto="1"/>
      </left>
      <right style="thin">
        <color auto="1"/>
      </right>
      <top style="hair">
        <color auto="1"/>
      </top>
      <bottom/>
      <diagonal/>
    </border>
    <border>
      <left style="thin">
        <color auto="1"/>
      </left>
      <right/>
      <top style="thin">
        <color theme="0" tint="-0.34998626667073579"/>
      </top>
      <bottom/>
      <diagonal/>
    </border>
    <border>
      <left/>
      <right/>
      <top style="thin">
        <color theme="0" tint="-0.34998626667073579"/>
      </top>
      <bottom/>
      <diagonal/>
    </border>
    <border>
      <left style="double">
        <color auto="1"/>
      </left>
      <right style="thin">
        <color auto="1"/>
      </right>
      <top/>
      <bottom style="thin">
        <color auto="1"/>
      </bottom>
      <diagonal/>
    </border>
    <border>
      <left/>
      <right style="medium">
        <color indexed="64"/>
      </right>
      <top style="medium">
        <color indexed="64"/>
      </top>
      <bottom style="medium">
        <color indexed="64"/>
      </bottom>
      <diagonal/>
    </border>
    <border>
      <left/>
      <right/>
      <top style="thin">
        <color rgb="FF000000"/>
      </top>
      <bottom style="thin">
        <color rgb="FF000000"/>
      </bottom>
      <diagonal/>
    </border>
  </borders>
  <cellStyleXfs count="45">
    <xf numFmtId="0" fontId="0" fillId="0" borderId="0"/>
    <xf numFmtId="0" fontId="6" fillId="0" borderId="0">
      <protection locked="0"/>
    </xf>
    <xf numFmtId="0" fontId="6" fillId="0" borderId="0">
      <protection locked="0"/>
    </xf>
    <xf numFmtId="168" fontId="5" fillId="0" borderId="0" applyFont="0" applyFill="0" applyBorder="0" applyAlignment="0" applyProtection="0"/>
    <xf numFmtId="0" fontId="4" fillId="0" borderId="0">
      <protection locked="0"/>
    </xf>
    <xf numFmtId="172" fontId="7" fillId="0" borderId="0">
      <protection locked="0"/>
    </xf>
    <xf numFmtId="170" fontId="7" fillId="0" borderId="0">
      <protection locked="0"/>
    </xf>
    <xf numFmtId="167" fontId="5" fillId="0" borderId="0" applyFont="0" applyFill="0" applyBorder="0" applyAlignment="0" applyProtection="0"/>
    <xf numFmtId="0" fontId="4" fillId="0" borderId="0">
      <protection locked="0"/>
    </xf>
    <xf numFmtId="173" fontId="7" fillId="0" borderId="0">
      <protection locked="0"/>
    </xf>
    <xf numFmtId="0" fontId="7" fillId="0" borderId="0">
      <protection locked="0"/>
    </xf>
    <xf numFmtId="176" fontId="4" fillId="0" borderId="0" applyFont="0" applyFill="0" applyBorder="0" applyAlignment="0" applyProtection="0"/>
    <xf numFmtId="0" fontId="7" fillId="0" borderId="0">
      <protection locked="0"/>
    </xf>
    <xf numFmtId="171" fontId="7" fillId="0" borderId="0">
      <protection locked="0"/>
    </xf>
    <xf numFmtId="171"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5" fontId="4" fillId="0" borderId="0" applyFont="0" applyFill="0" applyBorder="0" applyAlignment="0" applyProtection="0"/>
    <xf numFmtId="170" fontId="7" fillId="0" borderId="0">
      <protection locked="0"/>
    </xf>
    <xf numFmtId="175" fontId="4" fillId="0" borderId="0">
      <protection locked="0"/>
    </xf>
    <xf numFmtId="9" fontId="4" fillId="0" borderId="0" applyFont="0" applyFill="0" applyBorder="0" applyAlignment="0" applyProtection="0"/>
    <xf numFmtId="169" fontId="7" fillId="0" borderId="0">
      <protection locked="0"/>
    </xf>
    <xf numFmtId="164" fontId="8" fillId="0" borderId="0">
      <protection locked="0"/>
    </xf>
    <xf numFmtId="39" fontId="9" fillId="0" borderId="1" applyFill="0">
      <alignment horizontal="left"/>
    </xf>
    <xf numFmtId="0" fontId="4" fillId="0" borderId="0" applyNumberFormat="0"/>
    <xf numFmtId="0" fontId="7" fillId="0" borderId="2">
      <protection locked="0"/>
    </xf>
    <xf numFmtId="0" fontId="10" fillId="0" borderId="0" applyProtection="0"/>
    <xf numFmtId="174" fontId="10" fillId="0" borderId="0" applyProtection="0"/>
    <xf numFmtId="0" fontId="11" fillId="0" borderId="0" applyProtection="0"/>
    <xf numFmtId="0" fontId="12" fillId="0" borderId="0" applyProtection="0"/>
    <xf numFmtId="0" fontId="10" fillId="0" borderId="3" applyProtection="0"/>
    <xf numFmtId="0" fontId="10" fillId="0" borderId="0"/>
    <xf numFmtId="10" fontId="10" fillId="0" borderId="0" applyProtection="0"/>
    <xf numFmtId="0" fontId="10" fillId="0" borderId="0"/>
    <xf numFmtId="2" fontId="10" fillId="0" borderId="0" applyProtection="0"/>
    <xf numFmtId="4" fontId="10" fillId="0" borderId="0" applyProtection="0"/>
    <xf numFmtId="0" fontId="3" fillId="0" borderId="0"/>
    <xf numFmtId="0" fontId="4" fillId="0" borderId="0"/>
    <xf numFmtId="0" fontId="26" fillId="0" borderId="0" applyNumberFormat="0" applyFill="0" applyBorder="0" applyAlignment="0" applyProtection="0">
      <alignment vertical="top"/>
      <protection locked="0"/>
    </xf>
    <xf numFmtId="0" fontId="2" fillId="0" borderId="0"/>
    <xf numFmtId="41" fontId="38" fillId="0" borderId="0" applyFont="0" applyFill="0" applyBorder="0" applyAlignment="0" applyProtection="0"/>
    <xf numFmtId="9" fontId="4" fillId="0" borderId="0" applyFont="0" applyFill="0" applyBorder="0" applyAlignment="0" applyProtection="0"/>
    <xf numFmtId="0" fontId="1" fillId="0" borderId="0"/>
  </cellStyleXfs>
  <cellXfs count="223">
    <xf numFmtId="0" fontId="0" fillId="0" borderId="0" xfId="0"/>
    <xf numFmtId="0" fontId="17" fillId="0" borderId="0" xfId="0" applyFont="1"/>
    <xf numFmtId="0" fontId="20" fillId="0" borderId="20" xfId="0" applyFont="1" applyBorder="1" applyAlignment="1">
      <alignment vertical="center" wrapText="1"/>
    </xf>
    <xf numFmtId="0" fontId="0" fillId="0" borderId="22"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1" fillId="0" borderId="4" xfId="0" applyFont="1" applyBorder="1" applyAlignment="1">
      <alignment vertical="center" wrapText="1"/>
    </xf>
    <xf numFmtId="0" fontId="0" fillId="0" borderId="23" xfId="0" applyBorder="1" applyAlignment="1">
      <alignment vertical="center" wrapText="1"/>
    </xf>
    <xf numFmtId="0" fontId="0" fillId="0" borderId="4" xfId="0" applyBorder="1"/>
    <xf numFmtId="0" fontId="0" fillId="0" borderId="23" xfId="0" applyBorder="1"/>
    <xf numFmtId="0" fontId="21" fillId="0" borderId="4" xfId="0" applyFont="1" applyBorder="1" applyAlignment="1">
      <alignment horizontal="left" vertical="center"/>
    </xf>
    <xf numFmtId="0" fontId="0" fillId="0" borderId="13" xfId="0" applyBorder="1" applyAlignment="1">
      <alignment vertical="center" wrapText="1"/>
    </xf>
    <xf numFmtId="0" fontId="0" fillId="0" borderId="13" xfId="0" applyBorder="1"/>
    <xf numFmtId="0" fontId="0" fillId="0" borderId="25" xfId="0" applyBorder="1"/>
    <xf numFmtId="0" fontId="13" fillId="4" borderId="0" xfId="0" applyFont="1" applyFill="1" applyAlignment="1">
      <alignment vertical="center"/>
    </xf>
    <xf numFmtId="9" fontId="13" fillId="4" borderId="0" xfId="0" applyNumberFormat="1" applyFont="1" applyFill="1" applyAlignment="1">
      <alignment vertical="center"/>
    </xf>
    <xf numFmtId="3" fontId="13" fillId="4" borderId="0" xfId="0" applyNumberFormat="1" applyFont="1" applyFill="1" applyAlignment="1">
      <alignment vertical="center"/>
    </xf>
    <xf numFmtId="0" fontId="13" fillId="0" borderId="0" xfId="0" applyFont="1" applyAlignment="1">
      <alignment vertical="center"/>
    </xf>
    <xf numFmtId="9" fontId="13" fillId="0" borderId="0" xfId="0" applyNumberFormat="1" applyFont="1" applyAlignment="1">
      <alignment vertical="center"/>
    </xf>
    <xf numFmtId="3" fontId="13" fillId="0" borderId="0" xfId="0" applyNumberFormat="1" applyFont="1" applyAlignment="1">
      <alignment vertical="center"/>
    </xf>
    <xf numFmtId="0" fontId="13" fillId="0" borderId="0" xfId="0" applyFont="1" applyAlignment="1">
      <alignment vertical="center" wrapText="1"/>
    </xf>
    <xf numFmtId="9" fontId="13" fillId="0" borderId="0" xfId="0" applyNumberFormat="1" applyFont="1" applyAlignment="1">
      <alignment vertical="center" wrapText="1"/>
    </xf>
    <xf numFmtId="3" fontId="13" fillId="0" borderId="0" xfId="0" applyNumberFormat="1" applyFont="1" applyAlignment="1">
      <alignment vertical="center" wrapText="1"/>
    </xf>
    <xf numFmtId="0" fontId="4" fillId="0" borderId="0" xfId="0" applyFont="1"/>
    <xf numFmtId="0" fontId="24" fillId="0" borderId="4" xfId="0" applyFont="1" applyBorder="1" applyAlignment="1" applyProtection="1">
      <alignment vertical="center" wrapText="1"/>
      <protection locked="0"/>
    </xf>
    <xf numFmtId="15" fontId="24" fillId="0" borderId="4" xfId="0" applyNumberFormat="1" applyFont="1" applyBorder="1" applyAlignment="1" applyProtection="1">
      <alignment vertical="center" wrapText="1"/>
      <protection locked="0"/>
    </xf>
    <xf numFmtId="3" fontId="24" fillId="0" borderId="4" xfId="19" applyNumberFormat="1" applyFont="1" applyFill="1" applyBorder="1" applyAlignment="1" applyProtection="1">
      <alignment vertical="center" wrapText="1"/>
      <protection locked="0"/>
    </xf>
    <xf numFmtId="3" fontId="24" fillId="0" borderId="4" xfId="19" applyNumberFormat="1" applyFont="1" applyFill="1" applyBorder="1" applyAlignment="1" applyProtection="1">
      <alignment horizontal="center" vertical="center" wrapText="1"/>
      <protection locked="0"/>
    </xf>
    <xf numFmtId="166" fontId="15" fillId="0" borderId="22" xfId="19" applyNumberFormat="1" applyFont="1" applyFill="1" applyBorder="1" applyAlignment="1" applyProtection="1">
      <alignment vertical="center" wrapText="1"/>
      <protection locked="0"/>
    </xf>
    <xf numFmtId="3" fontId="15" fillId="0" borderId="8" xfId="0" applyNumberFormat="1" applyFont="1" applyBorder="1" applyAlignment="1" applyProtection="1">
      <alignment horizontal="center" vertical="center"/>
      <protection locked="0"/>
    </xf>
    <xf numFmtId="0" fontId="15" fillId="0" borderId="36" xfId="0" applyFont="1" applyBorder="1" applyAlignment="1" applyProtection="1">
      <alignment vertical="center" wrapText="1"/>
      <protection locked="0"/>
    </xf>
    <xf numFmtId="0" fontId="24" fillId="0" borderId="30" xfId="0" applyFont="1" applyBorder="1" applyAlignment="1" applyProtection="1">
      <alignment horizontal="left" vertical="top" wrapText="1"/>
      <protection locked="0"/>
    </xf>
    <xf numFmtId="0" fontId="24" fillId="0" borderId="43" xfId="0" applyFont="1" applyBorder="1" applyAlignment="1" applyProtection="1">
      <alignment horizontal="left" vertical="top" wrapText="1"/>
      <protection locked="0"/>
    </xf>
    <xf numFmtId="0" fontId="24" fillId="0" borderId="44" xfId="0" applyFont="1" applyBorder="1" applyAlignment="1" applyProtection="1">
      <alignment horizontal="left" vertical="top" wrapText="1"/>
      <protection locked="0"/>
    </xf>
    <xf numFmtId="0" fontId="24" fillId="0" borderId="45" xfId="0" applyFont="1" applyBorder="1" applyAlignment="1" applyProtection="1">
      <alignment horizontal="left" vertical="top" wrapText="1"/>
      <protection locked="0"/>
    </xf>
    <xf numFmtId="0" fontId="24" fillId="0" borderId="46" xfId="0" applyFont="1" applyBorder="1" applyAlignment="1" applyProtection="1">
      <alignment horizontal="left" vertical="top" wrapText="1"/>
      <protection locked="0"/>
    </xf>
    <xf numFmtId="0" fontId="24" fillId="0" borderId="47" xfId="0" applyFont="1" applyBorder="1" applyAlignment="1" applyProtection="1">
      <alignment horizontal="left" vertical="top" wrapText="1"/>
      <protection locked="0"/>
    </xf>
    <xf numFmtId="1" fontId="16" fillId="0" borderId="36" xfId="0" applyNumberFormat="1" applyFont="1" applyBorder="1" applyAlignment="1" applyProtection="1">
      <alignment vertical="center"/>
      <protection locked="0"/>
    </xf>
    <xf numFmtId="0" fontId="16" fillId="2" borderId="18" xfId="0" applyFont="1" applyFill="1" applyBorder="1" applyAlignment="1" applyProtection="1">
      <alignment vertical="center" wrapText="1"/>
      <protection locked="0"/>
    </xf>
    <xf numFmtId="0" fontId="24" fillId="0" borderId="1" xfId="0" applyFont="1" applyBorder="1" applyAlignment="1" applyProtection="1">
      <alignment horizontal="left" vertical="top"/>
      <protection locked="0"/>
    </xf>
    <xf numFmtId="0" fontId="24" fillId="0" borderId="28" xfId="0" applyFont="1" applyBorder="1" applyAlignment="1" applyProtection="1">
      <alignment horizontal="left" vertical="top" wrapText="1"/>
      <protection locked="0"/>
    </xf>
    <xf numFmtId="0" fontId="24" fillId="0" borderId="26" xfId="0" applyFont="1" applyBorder="1" applyAlignment="1" applyProtection="1">
      <alignment horizontal="left" vertical="top"/>
      <protection locked="0"/>
    </xf>
    <xf numFmtId="0" fontId="24" fillId="0" borderId="0" xfId="0" applyFont="1" applyAlignment="1" applyProtection="1">
      <alignment horizontal="left" vertical="top" wrapText="1"/>
      <protection locked="0"/>
    </xf>
    <xf numFmtId="9" fontId="24" fillId="0" borderId="4" xfId="22" applyFont="1" applyFill="1" applyBorder="1" applyAlignment="1" applyProtection="1">
      <alignment horizontal="center" vertical="center" wrapText="1"/>
      <protection locked="0"/>
    </xf>
    <xf numFmtId="0" fontId="16" fillId="0" borderId="32" xfId="0" applyFont="1" applyBorder="1" applyAlignment="1" applyProtection="1">
      <alignment vertical="center"/>
      <protection locked="0"/>
    </xf>
    <xf numFmtId="177" fontId="24" fillId="4" borderId="4" xfId="22" applyNumberFormat="1" applyFont="1" applyFill="1" applyBorder="1" applyAlignment="1" applyProtection="1">
      <alignment vertical="center" wrapText="1"/>
      <protection locked="0"/>
    </xf>
    <xf numFmtId="0" fontId="13" fillId="4" borderId="48" xfId="0" applyFont="1" applyFill="1" applyBorder="1" applyAlignment="1">
      <alignment vertical="center"/>
    </xf>
    <xf numFmtId="0" fontId="14" fillId="0" borderId="39" xfId="0" applyFont="1" applyBorder="1" applyAlignment="1">
      <alignment vertical="center"/>
    </xf>
    <xf numFmtId="0" fontId="14" fillId="0" borderId="49" xfId="0" applyFont="1" applyBorder="1" applyAlignment="1">
      <alignment vertical="center"/>
    </xf>
    <xf numFmtId="0" fontId="13" fillId="0" borderId="34" xfId="0" applyFont="1" applyBorder="1" applyAlignment="1">
      <alignment vertical="center"/>
    </xf>
    <xf numFmtId="0" fontId="14" fillId="0" borderId="34" xfId="0" applyFont="1" applyBorder="1" applyAlignment="1">
      <alignment vertical="center"/>
    </xf>
    <xf numFmtId="0" fontId="14" fillId="0" borderId="18" xfId="0" applyFont="1" applyBorder="1" applyAlignment="1">
      <alignment vertical="center"/>
    </xf>
    <xf numFmtId="0" fontId="14" fillId="0" borderId="9" xfId="0" applyFont="1" applyBorder="1" applyAlignment="1">
      <alignment vertical="center"/>
    </xf>
    <xf numFmtId="0" fontId="15" fillId="0" borderId="35" xfId="0" applyFont="1" applyBorder="1" applyAlignment="1" applyProtection="1">
      <alignment vertical="center"/>
      <protection locked="0"/>
    </xf>
    <xf numFmtId="2" fontId="24" fillId="0" borderId="4" xfId="19" applyNumberFormat="1" applyFont="1" applyFill="1" applyBorder="1" applyAlignment="1" applyProtection="1">
      <alignment horizontal="center" vertical="center" wrapText="1"/>
      <protection locked="0"/>
    </xf>
    <xf numFmtId="4" fontId="15" fillId="0" borderId="5" xfId="0" applyNumberFormat="1" applyFont="1" applyBorder="1" applyAlignment="1" applyProtection="1">
      <alignment horizontal="centerContinuous" vertical="center"/>
      <protection locked="0"/>
    </xf>
    <xf numFmtId="0" fontId="15" fillId="3" borderId="18" xfId="0" applyFont="1" applyFill="1" applyBorder="1" applyAlignment="1" applyProtection="1">
      <alignment horizontal="centerContinuous" vertical="center"/>
      <protection locked="0"/>
    </xf>
    <xf numFmtId="0" fontId="14" fillId="3" borderId="21" xfId="0" applyFont="1" applyFill="1" applyBorder="1" applyAlignment="1">
      <alignment horizontal="centerContinuous" vertical="center"/>
    </xf>
    <xf numFmtId="3" fontId="14" fillId="3" borderId="21" xfId="0" applyNumberFormat="1" applyFont="1" applyFill="1" applyBorder="1" applyAlignment="1">
      <alignment horizontal="centerContinuous" vertical="center"/>
    </xf>
    <xf numFmtId="4" fontId="15" fillId="0" borderId="18" xfId="0" applyNumberFormat="1" applyFont="1" applyBorder="1" applyAlignment="1" applyProtection="1">
      <alignment horizontal="centerContinuous" vertical="center"/>
      <protection locked="0"/>
    </xf>
    <xf numFmtId="3" fontId="15" fillId="0" borderId="18" xfId="0" applyNumberFormat="1" applyFont="1" applyBorder="1" applyAlignment="1" applyProtection="1">
      <alignment horizontal="centerContinuous" vertical="center"/>
      <protection locked="0"/>
    </xf>
    <xf numFmtId="3" fontId="15" fillId="0" borderId="9" xfId="0" applyNumberFormat="1" applyFont="1" applyBorder="1" applyAlignment="1" applyProtection="1">
      <alignment horizontal="centerContinuous" vertical="center"/>
      <protection locked="0"/>
    </xf>
    <xf numFmtId="0" fontId="28" fillId="4" borderId="0" xfId="40" applyFont="1" applyFill="1" applyBorder="1" applyAlignment="1" applyProtection="1">
      <alignment horizontal="right" vertical="center" wrapText="1"/>
    </xf>
    <xf numFmtId="0" fontId="28" fillId="4" borderId="0" xfId="40" applyFont="1" applyFill="1" applyBorder="1" applyAlignment="1" applyProtection="1">
      <alignment horizontal="right" vertical="center"/>
    </xf>
    <xf numFmtId="0" fontId="29" fillId="4" borderId="0" xfId="38" applyFont="1" applyFill="1" applyAlignment="1">
      <alignment horizontal="center"/>
    </xf>
    <xf numFmtId="0" fontId="28" fillId="4" borderId="0" xfId="39" applyFont="1" applyFill="1" applyAlignment="1">
      <alignment horizontal="right" vertical="center" wrapText="1"/>
    </xf>
    <xf numFmtId="0" fontId="29" fillId="4" borderId="0" xfId="38" applyFont="1" applyFill="1" applyAlignment="1">
      <alignment horizontal="centerContinuous"/>
    </xf>
    <xf numFmtId="0" fontId="28" fillId="4" borderId="0" xfId="39" applyFont="1" applyFill="1" applyAlignment="1">
      <alignment horizontal="centerContinuous" vertical="center" wrapText="1"/>
    </xf>
    <xf numFmtId="0" fontId="3" fillId="0" borderId="0" xfId="38"/>
    <xf numFmtId="0" fontId="16" fillId="0" borderId="18" xfId="0" applyFont="1" applyBorder="1" applyAlignment="1" applyProtection="1">
      <alignment horizontal="center" vertical="center" wrapText="1"/>
      <protection locked="0"/>
    </xf>
    <xf numFmtId="14" fontId="16" fillId="0" borderId="18" xfId="0" applyNumberFormat="1" applyFont="1" applyBorder="1" applyAlignment="1" applyProtection="1">
      <alignment vertical="center" wrapText="1"/>
      <protection locked="0"/>
    </xf>
    <xf numFmtId="1" fontId="16" fillId="0" borderId="18" xfId="0" applyNumberFormat="1" applyFont="1" applyBorder="1" applyAlignment="1" applyProtection="1">
      <alignment vertical="center"/>
      <protection locked="0"/>
    </xf>
    <xf numFmtId="1" fontId="16" fillId="0" borderId="9" xfId="0" applyNumberFormat="1" applyFont="1" applyBorder="1" applyAlignment="1" applyProtection="1">
      <alignment vertical="center"/>
      <protection locked="0"/>
    </xf>
    <xf numFmtId="0" fontId="16" fillId="0" borderId="9" xfId="0" applyFont="1" applyBorder="1" applyAlignment="1" applyProtection="1">
      <alignment vertical="center" wrapText="1"/>
      <protection locked="0"/>
    </xf>
    <xf numFmtId="0" fontId="14" fillId="2" borderId="18" xfId="0" applyFont="1" applyFill="1" applyBorder="1" applyAlignment="1">
      <alignment vertical="center"/>
    </xf>
    <xf numFmtId="0" fontId="14" fillId="2" borderId="18" xfId="0" applyFont="1" applyFill="1" applyBorder="1" applyAlignment="1">
      <alignment vertical="center" wrapText="1"/>
    </xf>
    <xf numFmtId="0" fontId="14" fillId="2" borderId="5" xfId="0" applyFont="1" applyFill="1" applyBorder="1" applyAlignment="1">
      <alignment vertical="center"/>
    </xf>
    <xf numFmtId="0" fontId="14" fillId="0" borderId="27" xfId="0" applyFont="1" applyBorder="1" applyAlignment="1">
      <alignment vertical="center"/>
    </xf>
    <xf numFmtId="0" fontId="14" fillId="0" borderId="6"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4" fillId="0" borderId="5" xfId="0" applyFont="1" applyBorder="1" applyAlignment="1">
      <alignment vertical="center"/>
    </xf>
    <xf numFmtId="0" fontId="28" fillId="4" borderId="0" xfId="40" applyFont="1" applyFill="1" applyBorder="1" applyAlignment="1" applyProtection="1">
      <alignment vertical="center" wrapText="1"/>
    </xf>
    <xf numFmtId="0" fontId="30" fillId="4" borderId="0" xfId="40" applyFont="1" applyFill="1" applyBorder="1" applyAlignment="1" applyProtection="1">
      <alignment vertical="center" wrapText="1"/>
    </xf>
    <xf numFmtId="0" fontId="29" fillId="4" borderId="0" xfId="38" applyFont="1" applyFill="1"/>
    <xf numFmtId="0" fontId="4" fillId="0" borderId="54" xfId="0" applyFont="1" applyBorder="1" applyAlignment="1">
      <alignment vertical="center" wrapText="1"/>
    </xf>
    <xf numFmtId="0" fontId="4" fillId="0" borderId="56" xfId="0" applyFont="1" applyBorder="1" applyAlignment="1">
      <alignment vertical="center" wrapText="1"/>
    </xf>
    <xf numFmtId="0" fontId="4" fillId="0" borderId="56" xfId="0" applyFont="1" applyBorder="1" applyAlignment="1">
      <alignment horizontal="justify" vertical="center" wrapText="1"/>
    </xf>
    <xf numFmtId="0" fontId="4" fillId="0" borderId="4" xfId="0" applyFont="1" applyBorder="1" applyAlignment="1">
      <alignment vertical="center" wrapText="1"/>
    </xf>
    <xf numFmtId="0" fontId="4" fillId="0" borderId="4" xfId="0" applyFont="1" applyBorder="1" applyAlignment="1">
      <alignment horizontal="justify" vertical="center" wrapText="1"/>
    </xf>
    <xf numFmtId="0" fontId="15" fillId="3" borderId="7"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Continuous" vertical="center"/>
      <protection locked="0"/>
    </xf>
    <xf numFmtId="0" fontId="14" fillId="3" borderId="32" xfId="0" applyFont="1" applyFill="1" applyBorder="1" applyAlignment="1">
      <alignment horizontal="centerContinuous" vertical="justify"/>
    </xf>
    <xf numFmtId="0" fontId="14" fillId="3" borderId="33" xfId="0" applyFont="1" applyFill="1" applyBorder="1" applyAlignment="1">
      <alignment horizontal="centerContinuous" vertical="justify"/>
    </xf>
    <xf numFmtId="0" fontId="15" fillId="3" borderId="4" xfId="0" applyFont="1" applyFill="1" applyBorder="1" applyAlignment="1">
      <alignment horizontal="centerContinuous" vertical="center"/>
    </xf>
    <xf numFmtId="0" fontId="15" fillId="3" borderId="5" xfId="0" applyFont="1" applyFill="1" applyBorder="1" applyAlignment="1" applyProtection="1">
      <alignment horizontal="centerContinuous" vertical="center"/>
      <protection locked="0"/>
    </xf>
    <xf numFmtId="0" fontId="15" fillId="3" borderId="9" xfId="0" applyFont="1" applyFill="1" applyBorder="1" applyAlignment="1" applyProtection="1">
      <alignment horizontal="centerContinuous" vertical="center"/>
      <protection locked="0"/>
    </xf>
    <xf numFmtId="0" fontId="15" fillId="3" borderId="4" xfId="0" applyFont="1" applyFill="1" applyBorder="1" applyAlignment="1" applyProtection="1">
      <alignment horizontal="centerContinuous" vertical="center"/>
      <protection locked="0"/>
    </xf>
    <xf numFmtId="0" fontId="15" fillId="3" borderId="4" xfId="0" applyFont="1" applyFill="1" applyBorder="1" applyAlignment="1">
      <alignment horizontal="center" vertical="center"/>
    </xf>
    <xf numFmtId="3" fontId="14" fillId="3" borderId="21" xfId="0" applyNumberFormat="1" applyFont="1" applyFill="1" applyBorder="1" applyAlignment="1">
      <alignment horizontal="centerContinuous" vertical="center" wrapText="1"/>
    </xf>
    <xf numFmtId="0" fontId="14" fillId="3" borderId="21" xfId="0" applyFont="1" applyFill="1" applyBorder="1" applyAlignment="1" applyProtection="1">
      <alignment horizontal="centerContinuous" vertical="center" wrapText="1"/>
      <protection locked="0"/>
    </xf>
    <xf numFmtId="0" fontId="14" fillId="3" borderId="4" xfId="0" applyFont="1" applyFill="1" applyBorder="1" applyAlignment="1">
      <alignment horizontal="centerContinuous" vertical="top" wrapText="1"/>
    </xf>
    <xf numFmtId="164" fontId="24" fillId="0" borderId="4" xfId="19" applyNumberFormat="1" applyFont="1" applyFill="1" applyBorder="1" applyAlignment="1" applyProtection="1">
      <alignment vertical="center" wrapText="1"/>
      <protection locked="0"/>
    </xf>
    <xf numFmtId="164" fontId="24" fillId="0" borderId="4" xfId="19" applyNumberFormat="1" applyFont="1" applyFill="1" applyBorder="1" applyAlignment="1" applyProtection="1">
      <alignment horizontal="center" vertical="center" wrapText="1"/>
      <protection locked="0"/>
    </xf>
    <xf numFmtId="164" fontId="24" fillId="0" borderId="5" xfId="19" applyNumberFormat="1" applyFont="1" applyFill="1" applyBorder="1" applyAlignment="1" applyProtection="1">
      <alignment vertical="center" wrapText="1"/>
      <protection locked="0"/>
    </xf>
    <xf numFmtId="0" fontId="28" fillId="4" borderId="0" xfId="39" applyFont="1" applyFill="1" applyAlignment="1">
      <alignment horizontal="left" vertical="center" wrapText="1"/>
    </xf>
    <xf numFmtId="0" fontId="28" fillId="4" borderId="0" xfId="39" applyFont="1" applyFill="1" applyAlignment="1">
      <alignment horizontal="center" vertical="center" wrapText="1"/>
    </xf>
    <xf numFmtId="0" fontId="17" fillId="5" borderId="4" xfId="0" applyFont="1" applyFill="1" applyBorder="1" applyAlignment="1">
      <alignment horizontal="center" vertical="center"/>
    </xf>
    <xf numFmtId="0" fontId="25" fillId="0" borderId="0" xfId="39" applyFont="1" applyAlignment="1">
      <alignment horizontal="left" vertical="center" wrapText="1"/>
    </xf>
    <xf numFmtId="0" fontId="28" fillId="4" borderId="0" xfId="40" applyFont="1" applyFill="1" applyBorder="1" applyAlignment="1" applyProtection="1">
      <alignment horizontal="center" vertical="center" wrapText="1"/>
    </xf>
    <xf numFmtId="0" fontId="27" fillId="4" borderId="0" xfId="39" applyFont="1" applyFill="1" applyAlignment="1">
      <alignment horizontal="left" vertical="center" wrapText="1"/>
    </xf>
    <xf numFmtId="0" fontId="28" fillId="4" borderId="0" xfId="39" applyFont="1" applyFill="1" applyAlignment="1">
      <alignment vertical="center" wrapText="1"/>
    </xf>
    <xf numFmtId="1" fontId="24" fillId="0" borderId="4" xfId="22"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37" fillId="0" borderId="0" xfId="0" applyFont="1" applyAlignment="1">
      <alignment vertical="center"/>
    </xf>
    <xf numFmtId="0" fontId="20" fillId="0" borderId="4" xfId="0" applyFont="1" applyBorder="1" applyAlignment="1">
      <alignment vertical="center" wrapText="1"/>
    </xf>
    <xf numFmtId="177" fontId="24" fillId="0" borderId="4" xfId="22" applyNumberFormat="1" applyFont="1" applyFill="1" applyBorder="1" applyAlignment="1" applyProtection="1">
      <alignment horizontal="center" vertical="center" wrapText="1"/>
      <protection locked="0"/>
    </xf>
    <xf numFmtId="41" fontId="24" fillId="0" borderId="4" xfId="42" applyFont="1" applyFill="1" applyBorder="1" applyAlignment="1" applyProtection="1">
      <alignment horizontal="center" vertical="center" wrapText="1"/>
      <protection locked="0"/>
    </xf>
    <xf numFmtId="0" fontId="15" fillId="0" borderId="58" xfId="0" applyFont="1" applyBorder="1" applyAlignment="1" applyProtection="1">
      <alignment vertical="center" wrapText="1"/>
      <protection locked="0"/>
    </xf>
    <xf numFmtId="166" fontId="15" fillId="0" borderId="5" xfId="19" applyNumberFormat="1" applyFont="1" applyFill="1" applyBorder="1" applyAlignment="1" applyProtection="1">
      <alignment horizontal="center" vertical="center" wrapText="1"/>
      <protection locked="0"/>
    </xf>
    <xf numFmtId="4" fontId="24" fillId="0" borderId="4" xfId="19" applyNumberFormat="1" applyFont="1" applyFill="1" applyBorder="1" applyAlignment="1" applyProtection="1">
      <alignment horizontal="center" vertical="center" wrapText="1"/>
      <protection locked="0"/>
    </xf>
    <xf numFmtId="0" fontId="15" fillId="0" borderId="27" xfId="0" applyFont="1" applyBorder="1" applyAlignment="1">
      <alignment horizontal="center" vertical="center" wrapText="1"/>
    </xf>
    <xf numFmtId="0" fontId="32" fillId="0" borderId="26" xfId="0" applyFont="1" applyBorder="1" applyAlignment="1" applyProtection="1">
      <alignment horizontal="left" vertical="top"/>
      <protection locked="0"/>
    </xf>
    <xf numFmtId="0" fontId="39" fillId="0" borderId="4" xfId="0" applyFont="1" applyBorder="1" applyAlignment="1">
      <alignment vertical="center" wrapText="1"/>
    </xf>
    <xf numFmtId="0" fontId="24" fillId="0" borderId="60" xfId="0" applyFont="1" applyBorder="1" applyAlignment="1" applyProtection="1">
      <alignment horizontal="left" vertical="top" wrapText="1"/>
      <protection locked="0"/>
    </xf>
    <xf numFmtId="0" fontId="24" fillId="0" borderId="61" xfId="0" applyFont="1" applyBorder="1" applyAlignment="1" applyProtection="1">
      <alignment horizontal="left" vertical="top" wrapText="1"/>
      <protection locked="0"/>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0" xfId="0" applyAlignment="1">
      <alignment horizontal="center"/>
    </xf>
    <xf numFmtId="0" fontId="0" fillId="0" borderId="4" xfId="0" applyBorder="1" applyAlignment="1">
      <alignment horizontal="center" vertical="center" wrapText="1"/>
    </xf>
    <xf numFmtId="0" fontId="4" fillId="0" borderId="0" xfId="0" applyFont="1" applyAlignment="1">
      <alignment horizont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vertical="center" wrapText="1"/>
    </xf>
    <xf numFmtId="0" fontId="15" fillId="6" borderId="41" xfId="0" applyFont="1" applyFill="1" applyBorder="1" applyAlignment="1">
      <alignment vertical="top" wrapText="1" readingOrder="1"/>
    </xf>
    <xf numFmtId="0" fontId="15" fillId="6" borderId="40" xfId="0" applyFont="1" applyFill="1" applyBorder="1" applyAlignment="1">
      <alignment vertical="top" wrapText="1" readingOrder="1"/>
    </xf>
    <xf numFmtId="0" fontId="15" fillId="6" borderId="63" xfId="0" applyFont="1" applyFill="1" applyBorder="1" applyAlignment="1">
      <alignment vertical="top" wrapText="1" readingOrder="1"/>
    </xf>
    <xf numFmtId="0" fontId="15" fillId="0" borderId="0" xfId="0" applyFont="1" applyAlignment="1">
      <alignment vertical="top" wrapText="1" readingOrder="1"/>
    </xf>
    <xf numFmtId="0" fontId="15" fillId="6" borderId="41" xfId="0" applyFont="1" applyFill="1" applyBorder="1" applyAlignment="1">
      <alignment vertical="top" readingOrder="1"/>
    </xf>
    <xf numFmtId="0" fontId="15" fillId="6" borderId="40" xfId="0" applyFont="1" applyFill="1" applyBorder="1" applyAlignment="1">
      <alignment vertical="top" readingOrder="1"/>
    </xf>
    <xf numFmtId="0" fontId="15" fillId="6" borderId="63" xfId="0" applyFont="1" applyFill="1" applyBorder="1" applyAlignment="1">
      <alignment vertical="top" readingOrder="1"/>
    </xf>
    <xf numFmtId="0" fontId="42" fillId="6" borderId="64" xfId="0" applyFont="1" applyFill="1" applyBorder="1" applyAlignment="1">
      <alignment horizontal="center" vertical="center" wrapText="1" readingOrder="1"/>
    </xf>
    <xf numFmtId="0" fontId="24" fillId="0" borderId="4" xfId="0" applyFont="1" applyBorder="1" applyAlignment="1" applyProtection="1">
      <alignment horizontal="center" vertical="center" wrapText="1"/>
      <protection locked="0"/>
    </xf>
    <xf numFmtId="0" fontId="26" fillId="0" borderId="4" xfId="40" applyBorder="1" applyAlignment="1" applyProtection="1">
      <alignment vertical="center" wrapText="1"/>
      <protection locked="0"/>
    </xf>
    <xf numFmtId="14" fontId="24" fillId="0" borderId="4" xfId="0" applyNumberFormat="1" applyFont="1" applyBorder="1" applyAlignment="1" applyProtection="1">
      <alignment horizontal="center" vertical="center" wrapText="1"/>
      <protection locked="0"/>
    </xf>
    <xf numFmtId="177" fontId="24" fillId="4" borderId="4" xfId="19" applyNumberFormat="1" applyFont="1" applyFill="1" applyBorder="1" applyAlignment="1" applyProtection="1">
      <alignment horizontal="center" vertical="center" wrapText="1"/>
      <protection locked="0"/>
    </xf>
    <xf numFmtId="9" fontId="24" fillId="0" borderId="4" xfId="19" applyNumberFormat="1" applyFont="1" applyFill="1" applyBorder="1" applyAlignment="1" applyProtection="1">
      <alignment horizontal="center" vertical="center" wrapText="1"/>
      <protection locked="0"/>
    </xf>
    <xf numFmtId="0" fontId="14" fillId="0" borderId="0" xfId="0" applyFont="1" applyAlignment="1">
      <alignment vertical="center"/>
    </xf>
    <xf numFmtId="0" fontId="43" fillId="0" borderId="18" xfId="0" applyFont="1" applyBorder="1" applyAlignment="1">
      <alignment vertical="center"/>
    </xf>
    <xf numFmtId="14" fontId="44" fillId="0" borderId="18" xfId="0" applyNumberFormat="1" applyFont="1" applyBorder="1" applyAlignment="1" applyProtection="1">
      <alignment vertical="center" wrapText="1"/>
      <protection locked="0"/>
    </xf>
    <xf numFmtId="164" fontId="15" fillId="0" borderId="18" xfId="0" applyNumberFormat="1" applyFont="1" applyBorder="1" applyAlignment="1" applyProtection="1">
      <alignment horizontal="center" vertical="center"/>
      <protection locked="0"/>
    </xf>
    <xf numFmtId="166" fontId="24" fillId="0" borderId="9" xfId="19" applyNumberFormat="1" applyFont="1" applyFill="1" applyBorder="1" applyAlignment="1" applyProtection="1">
      <alignment vertical="center" wrapText="1"/>
      <protection locked="0"/>
    </xf>
    <xf numFmtId="0" fontId="14" fillId="0" borderId="26" xfId="0" applyFont="1" applyFill="1" applyBorder="1" applyAlignment="1">
      <alignment vertical="center"/>
    </xf>
    <xf numFmtId="0" fontId="14" fillId="0" borderId="36" xfId="0" applyFont="1" applyFill="1" applyBorder="1" applyAlignment="1">
      <alignment vertical="center"/>
    </xf>
    <xf numFmtId="14" fontId="16" fillId="0" borderId="18" xfId="0" applyNumberFormat="1" applyFont="1" applyFill="1" applyBorder="1" applyAlignment="1" applyProtection="1">
      <alignment vertical="center" wrapText="1"/>
      <protection locked="0"/>
    </xf>
    <xf numFmtId="14" fontId="16" fillId="0" borderId="18" xfId="0" applyNumberFormat="1" applyFont="1" applyFill="1" applyBorder="1" applyAlignment="1">
      <alignment vertical="center"/>
    </xf>
    <xf numFmtId="0" fontId="15" fillId="3" borderId="7"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177" fontId="24" fillId="0" borderId="4" xfId="22" applyNumberFormat="1" applyFont="1" applyFill="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4" fillId="2" borderId="18" xfId="0" applyFont="1" applyFill="1" applyBorder="1" applyAlignment="1">
      <alignment horizontal="left" vertical="center" wrapText="1"/>
    </xf>
    <xf numFmtId="177" fontId="24" fillId="0" borderId="18" xfId="22" applyNumberFormat="1" applyFont="1" applyFill="1" applyBorder="1" applyAlignment="1" applyProtection="1">
      <alignment horizontal="center" vertical="center" wrapText="1"/>
      <protection locked="0"/>
    </xf>
    <xf numFmtId="164" fontId="15" fillId="0" borderId="5" xfId="0" applyNumberFormat="1" applyFont="1" applyBorder="1" applyAlignment="1" applyProtection="1">
      <alignment horizontal="center" vertical="center"/>
      <protection locked="0"/>
    </xf>
    <xf numFmtId="164" fontId="15" fillId="0" borderId="18" xfId="0" applyNumberFormat="1" applyFont="1" applyBorder="1" applyAlignment="1" applyProtection="1">
      <alignment horizontal="center" vertical="center"/>
      <protection locked="0"/>
    </xf>
    <xf numFmtId="164" fontId="15" fillId="0" borderId="9" xfId="0" applyNumberFormat="1" applyFont="1" applyBorder="1" applyAlignment="1" applyProtection="1">
      <alignment horizontal="center" vertical="center"/>
      <protection locked="0"/>
    </xf>
    <xf numFmtId="0" fontId="15" fillId="3" borderId="4"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31" xfId="0" applyFont="1" applyFill="1" applyBorder="1" applyAlignment="1">
      <alignment horizontal="center" vertical="center"/>
    </xf>
    <xf numFmtId="3" fontId="15" fillId="3" borderId="4" xfId="0" applyNumberFormat="1" applyFont="1" applyFill="1" applyBorder="1" applyAlignment="1" applyProtection="1">
      <alignment horizontal="center" vertical="center"/>
      <protection locked="0"/>
    </xf>
    <xf numFmtId="0" fontId="15" fillId="3" borderId="51" xfId="0" applyFont="1" applyFill="1" applyBorder="1" applyAlignment="1" applyProtection="1">
      <alignment horizontal="center" vertical="center"/>
      <protection locked="0"/>
    </xf>
    <xf numFmtId="0" fontId="15" fillId="3" borderId="52"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wrapText="1"/>
      <protection locked="0"/>
    </xf>
    <xf numFmtId="0" fontId="15" fillId="3" borderId="4" xfId="0" applyFont="1" applyFill="1" applyBorder="1" applyAlignment="1">
      <alignment horizontal="center" vertical="center"/>
    </xf>
    <xf numFmtId="0" fontId="15" fillId="0" borderId="14"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0" fontId="15" fillId="3" borderId="57"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2" xfId="0" applyFont="1" applyFill="1" applyBorder="1" applyAlignment="1">
      <alignment horizontal="center" vertical="center"/>
    </xf>
    <xf numFmtId="9" fontId="15" fillId="3" borderId="21" xfId="0" applyNumberFormat="1" applyFont="1" applyFill="1" applyBorder="1" applyAlignment="1">
      <alignment horizontal="center" vertical="center" wrapText="1"/>
    </xf>
    <xf numFmtId="9" fontId="15" fillId="3" borderId="4" xfId="0" applyNumberFormat="1"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27" xfId="0" applyFont="1" applyBorder="1" applyAlignment="1">
      <alignment horizontal="center" vertical="center" wrapText="1"/>
    </xf>
    <xf numFmtId="0" fontId="15" fillId="3" borderId="21" xfId="0" applyFont="1" applyFill="1" applyBorder="1" applyAlignment="1">
      <alignment horizontal="center" vertical="center"/>
    </xf>
    <xf numFmtId="0" fontId="15" fillId="3" borderId="21" xfId="0" applyFont="1" applyFill="1" applyBorder="1" applyAlignment="1">
      <alignment horizontal="center" vertical="center" wrapText="1"/>
    </xf>
    <xf numFmtId="0" fontId="24" fillId="0" borderId="7" xfId="0" applyFont="1" applyFill="1" applyBorder="1" applyAlignment="1" applyProtection="1">
      <alignment horizontal="center" vertical="center" wrapText="1"/>
      <protection locked="0"/>
    </xf>
    <xf numFmtId="0" fontId="0" fillId="0" borderId="6" xfId="0" applyFill="1" applyBorder="1" applyAlignment="1">
      <alignment horizontal="center" vertical="center" wrapText="1"/>
    </xf>
    <xf numFmtId="177" fontId="24" fillId="4" borderId="7" xfId="22" applyNumberFormat="1"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28" fillId="4" borderId="0" xfId="39" applyFont="1" applyFill="1" applyAlignment="1">
      <alignment horizontal="left" vertical="center" wrapText="1"/>
    </xf>
    <xf numFmtId="0" fontId="28" fillId="4" borderId="0" xfId="39" applyFont="1" applyFill="1" applyAlignment="1">
      <alignment horizontal="center" vertical="center" wrapText="1"/>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9" fillId="4" borderId="0" xfId="0" applyFont="1" applyFill="1" applyAlignment="1">
      <alignment horizontal="center" vertical="center"/>
    </xf>
    <xf numFmtId="0" fontId="4" fillId="4" borderId="16"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0" xfId="0" applyFont="1" applyFill="1" applyBorder="1" applyAlignment="1">
      <alignment horizontal="left" vertical="center"/>
    </xf>
    <xf numFmtId="0" fontId="4" fillId="4" borderId="19" xfId="0" applyFont="1" applyFill="1" applyBorder="1" applyAlignment="1">
      <alignment horizontal="left" vertical="center"/>
    </xf>
    <xf numFmtId="0" fontId="17" fillId="5" borderId="11" xfId="0" applyFont="1" applyFill="1" applyBorder="1" applyAlignment="1">
      <alignment horizontal="left" vertical="center"/>
    </xf>
    <xf numFmtId="0" fontId="17" fillId="5" borderId="12" xfId="0" applyFont="1" applyFill="1" applyBorder="1" applyAlignment="1">
      <alignment horizontal="left" vertical="center"/>
    </xf>
    <xf numFmtId="0" fontId="17" fillId="5" borderId="53" xfId="0" applyFont="1" applyFill="1" applyBorder="1" applyAlignment="1">
      <alignment horizontal="center" vertical="center" wrapText="1"/>
    </xf>
    <xf numFmtId="0" fontId="17" fillId="5" borderId="62"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25" fillId="0" borderId="0" xfId="39" applyFont="1" applyAlignment="1">
      <alignment horizontal="left" vertical="center" wrapText="1"/>
    </xf>
    <xf numFmtId="0" fontId="27" fillId="4" borderId="0" xfId="40" applyFont="1" applyFill="1" applyBorder="1" applyAlignment="1" applyProtection="1">
      <alignment horizontal="left" vertical="center" wrapText="1"/>
    </xf>
    <xf numFmtId="0" fontId="28" fillId="4" borderId="0" xfId="40" applyFont="1" applyFill="1" applyBorder="1" applyAlignment="1" applyProtection="1">
      <alignment horizontal="center" vertical="center" wrapText="1"/>
    </xf>
    <xf numFmtId="0" fontId="27" fillId="4" borderId="0" xfId="39" applyFont="1" applyFill="1" applyAlignment="1">
      <alignment horizontal="left" vertical="center" wrapText="1"/>
    </xf>
    <xf numFmtId="0" fontId="25" fillId="4" borderId="0" xfId="39" applyFont="1" applyFill="1" applyAlignment="1">
      <alignment vertical="center" wrapText="1"/>
    </xf>
    <xf numFmtId="0" fontId="28" fillId="4" borderId="0" xfId="39" applyFont="1" applyFill="1" applyAlignment="1">
      <alignment vertical="center" wrapText="1"/>
    </xf>
    <xf numFmtId="0" fontId="31" fillId="4" borderId="0" xfId="40" applyFont="1" applyFill="1" applyBorder="1" applyAlignment="1" applyProtection="1">
      <alignment horizontal="center" vertical="center" wrapText="1"/>
    </xf>
    <xf numFmtId="0" fontId="14" fillId="0" borderId="18" xfId="0" applyFont="1" applyFill="1" applyBorder="1" applyAlignment="1">
      <alignment vertical="center"/>
    </xf>
  </cellXfs>
  <cellStyles count="45">
    <cellStyle name="Cabecera 1" xfId="1" xr:uid="{00000000-0005-0000-0000-000000000000}"/>
    <cellStyle name="Cabecera 2" xfId="2" xr:uid="{00000000-0005-0000-0000-000001000000}"/>
    <cellStyle name="Comma" xfId="19" xr:uid="{00000000-0005-0000-0000-000002000000}"/>
    <cellStyle name="Comma [0]_PIB" xfId="3" xr:uid="{00000000-0005-0000-0000-000003000000}"/>
    <cellStyle name="Comma_confisGOBjul2500" xfId="4" xr:uid="{00000000-0005-0000-0000-000004000000}"/>
    <cellStyle name="Comma0" xfId="5" xr:uid="{00000000-0005-0000-0000-000005000000}"/>
    <cellStyle name="Currency" xfId="6" xr:uid="{00000000-0005-0000-0000-000006000000}"/>
    <cellStyle name="Currency [0]_PIB" xfId="7" xr:uid="{00000000-0005-0000-0000-000007000000}"/>
    <cellStyle name="Currency_confisGOBjul2500" xfId="8" xr:uid="{00000000-0005-0000-0000-000008000000}"/>
    <cellStyle name="Currency0" xfId="9" xr:uid="{00000000-0005-0000-0000-000009000000}"/>
    <cellStyle name="Date" xfId="10" xr:uid="{00000000-0005-0000-0000-00000A000000}"/>
    <cellStyle name="Euro" xfId="11" xr:uid="{00000000-0005-0000-0000-00000B000000}"/>
    <cellStyle name="Fecha" xfId="12" xr:uid="{00000000-0005-0000-0000-00000C000000}"/>
    <cellStyle name="Fijo" xfId="13" xr:uid="{00000000-0005-0000-0000-00000D000000}"/>
    <cellStyle name="Fixed" xfId="14" xr:uid="{00000000-0005-0000-0000-00000E000000}"/>
    <cellStyle name="Heading 1" xfId="15" xr:uid="{00000000-0005-0000-0000-00000F000000}"/>
    <cellStyle name="Heading 2" xfId="16" xr:uid="{00000000-0005-0000-0000-000010000000}"/>
    <cellStyle name="Heading1" xfId="17" xr:uid="{00000000-0005-0000-0000-000011000000}"/>
    <cellStyle name="Heading2" xfId="18" xr:uid="{00000000-0005-0000-0000-000012000000}"/>
    <cellStyle name="Hipervínculo" xfId="40" builtinId="8"/>
    <cellStyle name="Millares [0]" xfId="42" builtinId="6"/>
    <cellStyle name="Monetario" xfId="20" xr:uid="{00000000-0005-0000-0000-000015000000}"/>
    <cellStyle name="Monetario0" xfId="21" xr:uid="{00000000-0005-0000-0000-000016000000}"/>
    <cellStyle name="Normal" xfId="0" builtinId="0"/>
    <cellStyle name="Normal 2" xfId="38" xr:uid="{00000000-0005-0000-0000-000018000000}"/>
    <cellStyle name="Normal 2 2" xfId="44" xr:uid="{5AA9EF07-97BC-4117-8BF2-6EE19A7DA858}"/>
    <cellStyle name="Normal 3" xfId="41" xr:uid="{00000000-0005-0000-0000-000056000000}"/>
    <cellStyle name="Normal 7" xfId="39" xr:uid="{00000000-0005-0000-0000-000019000000}"/>
    <cellStyle name="Percent" xfId="22" xr:uid="{00000000-0005-0000-0000-00001A000000}"/>
    <cellStyle name="Porcentaje 2" xfId="43" xr:uid="{F428F0ED-9E0F-49B1-A703-F2C0363C252C}"/>
    <cellStyle name="Punto" xfId="23" xr:uid="{00000000-0005-0000-0000-00001C000000}"/>
    <cellStyle name="Punto0" xfId="24" xr:uid="{00000000-0005-0000-0000-00001D000000}"/>
    <cellStyle name="Resumen" xfId="25" xr:uid="{00000000-0005-0000-0000-00001E000000}"/>
    <cellStyle name="Text" xfId="26" xr:uid="{00000000-0005-0000-0000-00001F000000}"/>
    <cellStyle name="Total" xfId="27" builtinId="25" customBuiltin="1"/>
    <cellStyle name="ДАТА" xfId="28" xr:uid="{00000000-0005-0000-0000-000021000000}"/>
    <cellStyle name="ДЕНЕЖНЫЙ_BOPENGC" xfId="29" xr:uid="{00000000-0005-0000-0000-000022000000}"/>
    <cellStyle name="ЗАГОЛОВОК1" xfId="30" xr:uid="{00000000-0005-0000-0000-000023000000}"/>
    <cellStyle name="ЗАГОЛОВОК2" xfId="31" xr:uid="{00000000-0005-0000-0000-000024000000}"/>
    <cellStyle name="ИТОГОВЫЙ" xfId="32" xr:uid="{00000000-0005-0000-0000-000025000000}"/>
    <cellStyle name="Обычный_BOPENGC" xfId="33" xr:uid="{00000000-0005-0000-0000-000026000000}"/>
    <cellStyle name="ПРОЦЕНТНЫЙ_BOPENGC" xfId="34" xr:uid="{00000000-0005-0000-0000-000027000000}"/>
    <cellStyle name="ТЕКСТ" xfId="35" xr:uid="{00000000-0005-0000-0000-000028000000}"/>
    <cellStyle name="ФИКСИРОВАННЫЙ" xfId="36" xr:uid="{00000000-0005-0000-0000-000029000000}"/>
    <cellStyle name="ФИНАНСОВЫЙ_BOPENGC" xfId="37" xr:uid="{00000000-0005-0000-0000-00002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67575</xdr:colOff>
      <xdr:row>0</xdr:row>
      <xdr:rowOff>107423</xdr:rowOff>
    </xdr:from>
    <xdr:to>
      <xdr:col>2</xdr:col>
      <xdr:colOff>737289</xdr:colOff>
      <xdr:row>2</xdr:row>
      <xdr:rowOff>9796</xdr:rowOff>
    </xdr:to>
    <xdr:pic>
      <xdr:nvPicPr>
        <xdr:cNvPr id="3" name="Imagen 2" descr="Forma&#10;&#10;Descripción generada automáticamente con confianza media">
          <a:extLst>
            <a:ext uri="{FF2B5EF4-FFF2-40B4-BE49-F238E27FC236}">
              <a16:creationId xmlns:a16="http://schemas.microsoft.com/office/drawing/2014/main" id="{90EF846A-991C-9FD3-67DC-CB226FA729E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163" t="31007" r="6868" b="28119"/>
        <a:stretch/>
      </xdr:blipFill>
      <xdr:spPr bwMode="auto">
        <a:xfrm>
          <a:off x="67575" y="107423"/>
          <a:ext cx="3160729" cy="689773"/>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planeacionnacional.sharepoint.com/personal/anagomez_dnp_gov_co/Documents/Coordinaci&#243;n_Grupo_PDP/Reindustrializaci&#243;n/Construcci&#243;n%20CONPES%20Reindustrializaci&#243;n/3.%20Documento/Matrices%20PAS%20entidades/Matrices%20PAS%20entidades/PROG%20Gobi2002.xls?B1D4B6FE" TargetMode="External"/><Relationship Id="rId1" Type="http://schemas.openxmlformats.org/officeDocument/2006/relationships/externalLinkPath" Target="file:///\\B1D4B6FE\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arbocol"/>
      <sheetName val="CODE LIST"/>
      <sheetName val="RESUOPE"/>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liana.otero@aerocivil.gov.co" TargetMode="External"/><Relationship Id="rId2" Type="http://schemas.openxmlformats.org/officeDocument/2006/relationships/hyperlink" Target="mailto:eliana.otero@aerocivil.gov.co" TargetMode="External"/><Relationship Id="rId1" Type="http://schemas.openxmlformats.org/officeDocument/2006/relationships/hyperlink" Target="mailto:eliana.otero@aerocivil.gov.c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P98"/>
  <sheetViews>
    <sheetView showGridLines="0" tabSelected="1" zoomScale="60" zoomScaleNormal="60" zoomScaleSheetLayoutView="20" zoomScalePageLayoutView="35" workbookViewId="0">
      <selection activeCell="D4" sqref="D4"/>
    </sheetView>
  </sheetViews>
  <sheetFormatPr baseColWidth="10" defaultColWidth="10.88671875" defaultRowHeight="33.75" customHeight="1"/>
  <cols>
    <col min="1" max="1" width="1.44140625" style="14" customWidth="1"/>
    <col min="2" max="2" width="33.88671875" style="17" customWidth="1"/>
    <col min="3" max="3" width="14.6640625" style="18" customWidth="1"/>
    <col min="4" max="4" width="59.6640625" style="17" customWidth="1"/>
    <col min="5" max="5" width="14.44140625" style="17" customWidth="1"/>
    <col min="6" max="6" width="17.44140625" style="17" customWidth="1"/>
    <col min="7" max="7" width="25.88671875" style="17" customWidth="1"/>
    <col min="8" max="8" width="21.44140625" style="17" customWidth="1"/>
    <col min="9" max="9" width="23" style="17" customWidth="1"/>
    <col min="10" max="10" width="14.44140625" style="17" customWidth="1"/>
    <col min="11" max="11" width="12.6640625" style="17" customWidth="1"/>
    <col min="12" max="12" width="13.109375" style="17" customWidth="1"/>
    <col min="13" max="13" width="12.88671875" style="17" customWidth="1"/>
    <col min="14" max="14" width="31.44140625" style="17" customWidth="1"/>
    <col min="15" max="15" width="46.5546875" style="17" customWidth="1"/>
    <col min="16" max="16" width="16.33203125" style="17" customWidth="1"/>
    <col min="17" max="21" width="12.44140625" style="17" customWidth="1"/>
    <col min="22" max="22" width="10.6640625" style="17" customWidth="1"/>
    <col min="23" max="24" width="12.44140625" style="17" customWidth="1"/>
    <col min="25" max="25" width="11.109375" style="19" customWidth="1"/>
    <col min="26" max="26" width="14.6640625" style="19" customWidth="1"/>
    <col min="27" max="29" width="14.33203125" style="19" customWidth="1"/>
    <col min="30" max="30" width="11.109375" style="19" customWidth="1"/>
    <col min="31" max="31" width="15.6640625" style="17" customWidth="1"/>
    <col min="32" max="32" width="20.6640625" style="17" customWidth="1"/>
    <col min="33" max="33" width="14.33203125" style="17" customWidth="1"/>
    <col min="34" max="34" width="11.109375" style="17" customWidth="1"/>
    <col min="35" max="35" width="13.44140625" style="17" customWidth="1"/>
    <col min="36" max="36" width="22.44140625" style="17" customWidth="1"/>
    <col min="37" max="37" width="16.109375" style="17" customWidth="1"/>
    <col min="38" max="39" width="11.109375" style="17" customWidth="1"/>
    <col min="40" max="40" width="21.44140625" style="17" customWidth="1"/>
    <col min="41" max="43" width="11.109375" style="17" customWidth="1"/>
    <col min="44" max="44" width="20.88671875" style="17" customWidth="1"/>
    <col min="45" max="46" width="11.109375" style="17" customWidth="1"/>
    <col min="47" max="47" width="13.109375" style="17" bestFit="1" customWidth="1"/>
    <col min="48" max="48" width="23.44140625" style="17" customWidth="1"/>
    <col min="49" max="49" width="15" style="17" customWidth="1"/>
    <col min="50" max="51" width="11.109375" style="17" customWidth="1"/>
    <col min="52" max="52" width="16.33203125" style="17" bestFit="1" customWidth="1"/>
    <col min="53" max="53" width="19" style="17" customWidth="1"/>
    <col min="54" max="54" width="14.109375" style="17" customWidth="1"/>
    <col min="55" max="55" width="15.33203125" style="17" customWidth="1"/>
    <col min="56" max="56" width="14.109375" style="17" customWidth="1"/>
    <col min="57" max="57" width="9.88671875" style="17" customWidth="1"/>
    <col min="58" max="59" width="15.33203125" style="17" customWidth="1"/>
    <col min="60" max="60" width="19" style="17" customWidth="1"/>
    <col min="61" max="61" width="14.109375" style="17" customWidth="1"/>
    <col min="62" max="62" width="15.33203125" style="17" customWidth="1"/>
    <col min="63" max="63" width="14.109375" style="17" customWidth="1"/>
    <col min="64" max="64" width="9.88671875" style="17" customWidth="1"/>
    <col min="65" max="66" width="15.33203125" style="17" customWidth="1"/>
    <col min="67" max="67" width="19" style="17" customWidth="1"/>
    <col min="68" max="68" width="14.109375" style="17" customWidth="1"/>
    <col min="69" max="69" width="15.33203125" style="17" customWidth="1"/>
    <col min="70" max="70" width="14.109375" style="17" customWidth="1"/>
    <col min="71" max="71" width="9.88671875" style="17" customWidth="1"/>
    <col min="72" max="73" width="15.33203125" style="17" customWidth="1"/>
    <col min="74" max="74" width="19" style="17" customWidth="1"/>
    <col min="75" max="75" width="14.109375" style="17" customWidth="1"/>
    <col min="76" max="76" width="15.33203125" style="17" customWidth="1"/>
    <col min="77" max="77" width="14.109375" style="17" customWidth="1"/>
    <col min="78" max="78" width="9.88671875" style="17" customWidth="1"/>
    <col min="79" max="80" width="15.33203125" style="17" customWidth="1"/>
    <col min="81" max="81" width="19" style="17" customWidth="1"/>
    <col min="82" max="82" width="14.109375" style="17" customWidth="1"/>
    <col min="83" max="83" width="15.33203125" style="17" customWidth="1"/>
    <col min="84" max="84" width="14.109375" style="17" customWidth="1"/>
    <col min="85" max="85" width="9.88671875" style="17" customWidth="1"/>
    <col min="86" max="87" width="15.33203125" style="17" customWidth="1"/>
    <col min="88" max="88" width="19" style="17" customWidth="1"/>
    <col min="89" max="89" width="14.109375" style="17" customWidth="1"/>
    <col min="90" max="90" width="15.33203125" style="17" customWidth="1"/>
    <col min="91" max="91" width="14.109375" style="17" customWidth="1"/>
    <col min="92" max="92" width="9.88671875" style="17" customWidth="1"/>
    <col min="93" max="94" width="15.33203125" style="17" customWidth="1"/>
    <col min="95" max="16384" width="10.88671875" style="17"/>
  </cols>
  <sheetData>
    <row r="1" spans="1:94" s="14" customFormat="1" ht="9" customHeight="1" thickBot="1">
      <c r="A1" s="138"/>
      <c r="C1" s="15"/>
      <c r="Y1" s="16"/>
      <c r="Z1" s="16"/>
      <c r="AA1" s="16"/>
      <c r="AB1" s="16"/>
      <c r="AC1" s="16"/>
      <c r="AD1" s="16"/>
    </row>
    <row r="2" spans="1:94" ht="53.25" customHeight="1" thickBot="1">
      <c r="B2" s="136"/>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7"/>
    </row>
    <row r="3" spans="1:94" ht="21" customHeight="1">
      <c r="B3" s="77" t="s">
        <v>0</v>
      </c>
      <c r="C3" s="78"/>
      <c r="D3" s="153" t="s">
        <v>260</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row>
    <row r="4" spans="1:94" ht="21" customHeight="1">
      <c r="B4" s="50" t="s">
        <v>1</v>
      </c>
      <c r="C4" s="149"/>
      <c r="D4" s="222">
        <v>4140</v>
      </c>
      <c r="E4" s="71"/>
      <c r="F4" s="72"/>
      <c r="G4" s="81" t="s">
        <v>2</v>
      </c>
      <c r="H4" s="156">
        <v>45583</v>
      </c>
      <c r="I4" s="150"/>
      <c r="J4" s="73"/>
      <c r="K4" s="81" t="s">
        <v>3</v>
      </c>
      <c r="L4" s="51"/>
      <c r="M4" s="51"/>
      <c r="N4" s="155"/>
      <c r="O4" s="70"/>
      <c r="P4" s="70"/>
      <c r="Q4" s="70"/>
      <c r="R4" s="69"/>
      <c r="S4" s="74" t="s">
        <v>4</v>
      </c>
      <c r="T4" s="74"/>
      <c r="U4" s="74"/>
      <c r="V4" s="74"/>
      <c r="W4" s="74"/>
      <c r="X4" s="51"/>
      <c r="Y4" s="74"/>
      <c r="Z4" s="160" t="s">
        <v>5</v>
      </c>
      <c r="AA4" s="160"/>
      <c r="AB4" s="160"/>
      <c r="AC4" s="160"/>
      <c r="AD4" s="161"/>
      <c r="AE4" s="76" t="s">
        <v>6</v>
      </c>
      <c r="AF4" s="75"/>
      <c r="AG4" s="163" t="s">
        <v>7</v>
      </c>
      <c r="AH4" s="163"/>
      <c r="AI4" s="163"/>
      <c r="AJ4" s="163"/>
      <c r="AK4" s="163"/>
      <c r="AL4" s="163"/>
      <c r="AM4" s="163"/>
      <c r="AN4" s="163"/>
      <c r="AO4" s="163"/>
      <c r="AP4" s="163"/>
      <c r="AQ4" s="163"/>
      <c r="AR4" s="163"/>
      <c r="AS4" s="163"/>
      <c r="AT4" s="163"/>
      <c r="AU4" s="163"/>
      <c r="AV4" s="75"/>
      <c r="AW4" s="75"/>
      <c r="AX4" s="75"/>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row>
    <row r="5" spans="1:94" ht="21" customHeight="1" thickBot="1">
      <c r="B5" s="79" t="s">
        <v>8</v>
      </c>
      <c r="C5" s="80"/>
      <c r="D5" s="154" t="s">
        <v>261</v>
      </c>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row>
    <row r="6" spans="1:94" ht="18.600000000000001" customHeight="1" thickBot="1">
      <c r="B6" s="136"/>
      <c r="C6" s="135"/>
      <c r="D6" s="135"/>
      <c r="E6" s="135"/>
      <c r="F6" s="135"/>
      <c r="G6" s="135"/>
      <c r="H6" s="135"/>
      <c r="I6" s="135"/>
      <c r="J6" s="135"/>
      <c r="K6" s="135"/>
      <c r="L6" s="135"/>
      <c r="M6" s="135"/>
      <c r="N6" s="135"/>
      <c r="O6" s="135"/>
      <c r="P6" s="135"/>
      <c r="Q6" s="135"/>
      <c r="R6" s="139" t="s">
        <v>9</v>
      </c>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9" t="s">
        <v>10</v>
      </c>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7"/>
    </row>
    <row r="7" spans="1:94" ht="39.75" customHeight="1">
      <c r="B7" s="188" t="s">
        <v>11</v>
      </c>
      <c r="C7" s="190" t="s">
        <v>12</v>
      </c>
      <c r="D7" s="194" t="s">
        <v>13</v>
      </c>
      <c r="E7" s="195" t="s">
        <v>14</v>
      </c>
      <c r="F7" s="185" t="s">
        <v>15</v>
      </c>
      <c r="G7" s="57" t="s">
        <v>16</v>
      </c>
      <c r="H7" s="57"/>
      <c r="I7" s="57"/>
      <c r="J7" s="57"/>
      <c r="K7" s="57" t="s">
        <v>17</v>
      </c>
      <c r="L7" s="57"/>
      <c r="M7" s="57" t="s">
        <v>18</v>
      </c>
      <c r="N7" s="57"/>
      <c r="O7" s="57"/>
      <c r="P7" s="57"/>
      <c r="Q7" s="57"/>
      <c r="R7" s="57"/>
      <c r="S7" s="57"/>
      <c r="T7" s="57"/>
      <c r="U7" s="57"/>
      <c r="V7" s="57"/>
      <c r="W7" s="57"/>
      <c r="X7" s="57"/>
      <c r="Y7" s="99" t="s">
        <v>19</v>
      </c>
      <c r="Z7" s="58"/>
      <c r="AA7" s="58"/>
      <c r="AB7" s="58"/>
      <c r="AC7" s="58"/>
      <c r="AD7" s="58"/>
      <c r="AE7" s="101" t="s">
        <v>20</v>
      </c>
      <c r="AF7" s="92"/>
      <c r="AG7" s="92"/>
      <c r="AH7" s="92"/>
      <c r="AI7" s="92"/>
      <c r="AJ7" s="92"/>
      <c r="AK7" s="92"/>
      <c r="AL7" s="92"/>
      <c r="AM7" s="92"/>
      <c r="AN7" s="92"/>
      <c r="AO7" s="92"/>
      <c r="AP7" s="92"/>
      <c r="AQ7" s="92"/>
      <c r="AR7" s="92"/>
      <c r="AS7" s="92"/>
      <c r="AT7" s="92"/>
      <c r="AU7" s="92"/>
      <c r="AV7" s="92"/>
      <c r="AW7" s="92"/>
      <c r="AX7" s="92"/>
      <c r="AY7" s="93"/>
      <c r="AZ7" s="169" t="s">
        <v>13</v>
      </c>
      <c r="BA7" s="100" t="s">
        <v>21</v>
      </c>
      <c r="BB7" s="91"/>
      <c r="BC7" s="91"/>
      <c r="BD7" s="91"/>
      <c r="BE7" s="100"/>
      <c r="BF7" s="100"/>
      <c r="BG7" s="100"/>
      <c r="BH7" s="100" t="s">
        <v>22</v>
      </c>
      <c r="BI7" s="91"/>
      <c r="BJ7" s="91"/>
      <c r="BK7" s="91"/>
      <c r="BL7" s="100"/>
      <c r="BM7" s="100"/>
      <c r="BN7" s="100"/>
      <c r="BO7" s="100" t="s">
        <v>23</v>
      </c>
      <c r="BP7" s="91"/>
      <c r="BQ7" s="91"/>
      <c r="BR7" s="91"/>
      <c r="BS7" s="100"/>
      <c r="BT7" s="100"/>
      <c r="BU7" s="100"/>
      <c r="BV7" s="100" t="s">
        <v>24</v>
      </c>
      <c r="BW7" s="91"/>
      <c r="BX7" s="91"/>
      <c r="BY7" s="91"/>
      <c r="BZ7" s="100"/>
      <c r="CA7" s="100"/>
      <c r="CB7" s="100"/>
      <c r="CC7" s="100" t="s">
        <v>25</v>
      </c>
      <c r="CD7" s="91"/>
      <c r="CE7" s="91"/>
      <c r="CF7" s="91"/>
      <c r="CG7" s="100"/>
      <c r="CH7" s="100"/>
      <c r="CI7" s="100"/>
      <c r="CJ7" s="100" t="s">
        <v>26</v>
      </c>
      <c r="CK7" s="91"/>
      <c r="CL7" s="91"/>
      <c r="CM7" s="91"/>
      <c r="CN7" s="100"/>
      <c r="CO7" s="100"/>
      <c r="CP7" s="100"/>
    </row>
    <row r="8" spans="1:94" ht="41.25" customHeight="1">
      <c r="B8" s="189"/>
      <c r="C8" s="191"/>
      <c r="D8" s="176"/>
      <c r="E8" s="168"/>
      <c r="F8" s="186"/>
      <c r="G8" s="176" t="s">
        <v>27</v>
      </c>
      <c r="H8" s="168" t="s">
        <v>28</v>
      </c>
      <c r="I8" s="168" t="s">
        <v>29</v>
      </c>
      <c r="J8" s="168" t="s">
        <v>30</v>
      </c>
      <c r="K8" s="168" t="s">
        <v>31</v>
      </c>
      <c r="L8" s="168" t="s">
        <v>32</v>
      </c>
      <c r="M8" s="176" t="s">
        <v>33</v>
      </c>
      <c r="N8" s="176" t="s">
        <v>34</v>
      </c>
      <c r="O8" s="168" t="s">
        <v>35</v>
      </c>
      <c r="P8" s="168" t="s">
        <v>36</v>
      </c>
      <c r="Q8" s="94" t="s">
        <v>37</v>
      </c>
      <c r="R8" s="94"/>
      <c r="S8" s="175">
        <v>2024</v>
      </c>
      <c r="T8" s="175">
        <v>2025</v>
      </c>
      <c r="U8" s="175">
        <v>2026</v>
      </c>
      <c r="V8" s="175">
        <v>2027</v>
      </c>
      <c r="W8" s="175">
        <v>2028</v>
      </c>
      <c r="X8" s="175" t="s">
        <v>38</v>
      </c>
      <c r="Y8" s="175">
        <v>2024</v>
      </c>
      <c r="Z8" s="175">
        <v>2025</v>
      </c>
      <c r="AA8" s="157">
        <v>2026</v>
      </c>
      <c r="AB8" s="157">
        <v>2027</v>
      </c>
      <c r="AC8" s="157">
        <v>2028</v>
      </c>
      <c r="AD8" s="172" t="s">
        <v>39</v>
      </c>
      <c r="AE8" s="95">
        <v>2024</v>
      </c>
      <c r="AF8" s="56"/>
      <c r="AG8" s="56"/>
      <c r="AH8" s="96"/>
      <c r="AI8" s="95">
        <v>2025</v>
      </c>
      <c r="AJ8" s="56"/>
      <c r="AK8" s="56"/>
      <c r="AL8" s="56"/>
      <c r="AM8" s="95">
        <v>2026</v>
      </c>
      <c r="AN8" s="56"/>
      <c r="AO8" s="56"/>
      <c r="AP8" s="56"/>
      <c r="AQ8" s="95">
        <v>2027</v>
      </c>
      <c r="AR8" s="56"/>
      <c r="AS8" s="56"/>
      <c r="AT8" s="56"/>
      <c r="AU8" s="95">
        <v>2028</v>
      </c>
      <c r="AV8" s="56"/>
      <c r="AW8" s="56"/>
      <c r="AX8" s="96"/>
      <c r="AY8" s="173" t="s">
        <v>39</v>
      </c>
      <c r="AZ8" s="170"/>
      <c r="BA8" s="97" t="s">
        <v>40</v>
      </c>
      <c r="BB8" s="97"/>
      <c r="BC8" s="97"/>
      <c r="BD8" s="97" t="s">
        <v>41</v>
      </c>
      <c r="BE8" s="97"/>
      <c r="BF8" s="157" t="s">
        <v>42</v>
      </c>
      <c r="BG8" s="157" t="s">
        <v>43</v>
      </c>
      <c r="BH8" s="97" t="s">
        <v>40</v>
      </c>
      <c r="BI8" s="97"/>
      <c r="BJ8" s="97"/>
      <c r="BK8" s="97" t="s">
        <v>41</v>
      </c>
      <c r="BL8" s="97"/>
      <c r="BM8" s="157" t="s">
        <v>42</v>
      </c>
      <c r="BN8" s="157" t="s">
        <v>43</v>
      </c>
      <c r="BO8" s="97" t="s">
        <v>40</v>
      </c>
      <c r="BP8" s="97"/>
      <c r="BQ8" s="97"/>
      <c r="BR8" s="97" t="s">
        <v>41</v>
      </c>
      <c r="BS8" s="97"/>
      <c r="BT8" s="157" t="s">
        <v>42</v>
      </c>
      <c r="BU8" s="157" t="s">
        <v>43</v>
      </c>
      <c r="BV8" s="97" t="s">
        <v>40</v>
      </c>
      <c r="BW8" s="97"/>
      <c r="BX8" s="97"/>
      <c r="BY8" s="97" t="s">
        <v>41</v>
      </c>
      <c r="BZ8" s="97"/>
      <c r="CA8" s="157" t="s">
        <v>42</v>
      </c>
      <c r="CB8" s="157" t="s">
        <v>43</v>
      </c>
      <c r="CC8" s="97" t="s">
        <v>40</v>
      </c>
      <c r="CD8" s="97"/>
      <c r="CE8" s="97"/>
      <c r="CF8" s="97" t="s">
        <v>41</v>
      </c>
      <c r="CG8" s="97"/>
      <c r="CH8" s="157" t="s">
        <v>42</v>
      </c>
      <c r="CI8" s="157" t="s">
        <v>43</v>
      </c>
      <c r="CJ8" s="97" t="s">
        <v>40</v>
      </c>
      <c r="CK8" s="97"/>
      <c r="CL8" s="97"/>
      <c r="CM8" s="97" t="s">
        <v>41</v>
      </c>
      <c r="CN8" s="97"/>
      <c r="CO8" s="157" t="s">
        <v>42</v>
      </c>
      <c r="CP8" s="157" t="s">
        <v>43</v>
      </c>
    </row>
    <row r="9" spans="1:94" ht="41.25" customHeight="1">
      <c r="B9" s="189"/>
      <c r="C9" s="191"/>
      <c r="D9" s="176"/>
      <c r="E9" s="168"/>
      <c r="F9" s="187"/>
      <c r="G9" s="176"/>
      <c r="H9" s="168"/>
      <c r="I9" s="168"/>
      <c r="J9" s="168"/>
      <c r="K9" s="168"/>
      <c r="L9" s="168"/>
      <c r="M9" s="176"/>
      <c r="N9" s="176"/>
      <c r="O9" s="168"/>
      <c r="P9" s="168"/>
      <c r="Q9" s="98" t="s">
        <v>44</v>
      </c>
      <c r="R9" s="98" t="s">
        <v>45</v>
      </c>
      <c r="S9" s="175"/>
      <c r="T9" s="175"/>
      <c r="U9" s="175"/>
      <c r="V9" s="175"/>
      <c r="W9" s="175"/>
      <c r="X9" s="175"/>
      <c r="Y9" s="175"/>
      <c r="Z9" s="175"/>
      <c r="AA9" s="162"/>
      <c r="AB9" s="162"/>
      <c r="AC9" s="162"/>
      <c r="AD9" s="172"/>
      <c r="AE9" s="98" t="s">
        <v>46</v>
      </c>
      <c r="AF9" s="98" t="s">
        <v>47</v>
      </c>
      <c r="AG9" s="98" t="s">
        <v>48</v>
      </c>
      <c r="AH9" s="98" t="s">
        <v>49</v>
      </c>
      <c r="AI9" s="98" t="s">
        <v>46</v>
      </c>
      <c r="AJ9" s="98" t="s">
        <v>47</v>
      </c>
      <c r="AK9" s="98" t="s">
        <v>48</v>
      </c>
      <c r="AL9" s="98" t="s">
        <v>49</v>
      </c>
      <c r="AM9" s="98" t="s">
        <v>46</v>
      </c>
      <c r="AN9" s="98" t="s">
        <v>47</v>
      </c>
      <c r="AO9" s="98" t="s">
        <v>48</v>
      </c>
      <c r="AP9" s="98" t="s">
        <v>49</v>
      </c>
      <c r="AQ9" s="98" t="s">
        <v>46</v>
      </c>
      <c r="AR9" s="98" t="s">
        <v>47</v>
      </c>
      <c r="AS9" s="98" t="s">
        <v>48</v>
      </c>
      <c r="AT9" s="98" t="s">
        <v>49</v>
      </c>
      <c r="AU9" s="98" t="s">
        <v>46</v>
      </c>
      <c r="AV9" s="98" t="s">
        <v>47</v>
      </c>
      <c r="AW9" s="98" t="s">
        <v>48</v>
      </c>
      <c r="AX9" s="98" t="s">
        <v>49</v>
      </c>
      <c r="AY9" s="174"/>
      <c r="AZ9" s="171"/>
      <c r="BA9" s="90" t="s">
        <v>50</v>
      </c>
      <c r="BB9" s="90" t="s">
        <v>51</v>
      </c>
      <c r="BC9" s="90" t="s">
        <v>52</v>
      </c>
      <c r="BD9" s="90" t="s">
        <v>53</v>
      </c>
      <c r="BE9" s="90" t="s">
        <v>54</v>
      </c>
      <c r="BF9" s="158"/>
      <c r="BG9" s="158"/>
      <c r="BH9" s="90" t="s">
        <v>50</v>
      </c>
      <c r="BI9" s="90" t="s">
        <v>51</v>
      </c>
      <c r="BJ9" s="90" t="s">
        <v>52</v>
      </c>
      <c r="BK9" s="90" t="s">
        <v>53</v>
      </c>
      <c r="BL9" s="90" t="s">
        <v>54</v>
      </c>
      <c r="BM9" s="158"/>
      <c r="BN9" s="158"/>
      <c r="BO9" s="90" t="s">
        <v>50</v>
      </c>
      <c r="BP9" s="90" t="s">
        <v>51</v>
      </c>
      <c r="BQ9" s="90" t="s">
        <v>52</v>
      </c>
      <c r="BR9" s="90" t="s">
        <v>53</v>
      </c>
      <c r="BS9" s="90" t="s">
        <v>54</v>
      </c>
      <c r="BT9" s="158"/>
      <c r="BU9" s="158"/>
      <c r="BV9" s="90" t="s">
        <v>50</v>
      </c>
      <c r="BW9" s="90" t="s">
        <v>51</v>
      </c>
      <c r="BX9" s="90" t="s">
        <v>52</v>
      </c>
      <c r="BY9" s="90" t="s">
        <v>53</v>
      </c>
      <c r="BZ9" s="90" t="s">
        <v>54</v>
      </c>
      <c r="CA9" s="158"/>
      <c r="CB9" s="158"/>
      <c r="CC9" s="90" t="s">
        <v>50</v>
      </c>
      <c r="CD9" s="90" t="s">
        <v>51</v>
      </c>
      <c r="CE9" s="90" t="s">
        <v>52</v>
      </c>
      <c r="CF9" s="90" t="s">
        <v>53</v>
      </c>
      <c r="CG9" s="90" t="s">
        <v>54</v>
      </c>
      <c r="CH9" s="158"/>
      <c r="CI9" s="158"/>
      <c r="CJ9" s="90" t="s">
        <v>50</v>
      </c>
      <c r="CK9" s="90" t="s">
        <v>51</v>
      </c>
      <c r="CL9" s="90" t="s">
        <v>52</v>
      </c>
      <c r="CM9" s="90" t="s">
        <v>53</v>
      </c>
      <c r="CN9" s="90" t="s">
        <v>54</v>
      </c>
      <c r="CO9" s="158"/>
      <c r="CP9" s="158"/>
    </row>
    <row r="10" spans="1:94" ht="156.75" customHeight="1">
      <c r="B10" s="196" t="s">
        <v>259</v>
      </c>
      <c r="C10" s="198">
        <v>1</v>
      </c>
      <c r="D10" s="152" t="s">
        <v>262</v>
      </c>
      <c r="E10" s="45">
        <v>0.6</v>
      </c>
      <c r="F10" s="24" t="s">
        <v>55</v>
      </c>
      <c r="G10" s="24" t="s">
        <v>56</v>
      </c>
      <c r="H10" s="143" t="s">
        <v>57</v>
      </c>
      <c r="I10" s="24" t="s">
        <v>58</v>
      </c>
      <c r="J10" s="144" t="s">
        <v>59</v>
      </c>
      <c r="K10" s="145">
        <v>45586</v>
      </c>
      <c r="L10" s="145">
        <v>45657</v>
      </c>
      <c r="M10" s="25" t="s">
        <v>60</v>
      </c>
      <c r="N10" s="25" t="s">
        <v>252</v>
      </c>
      <c r="O10" s="25" t="s">
        <v>61</v>
      </c>
      <c r="P10" s="24" t="s">
        <v>62</v>
      </c>
      <c r="Q10" s="146">
        <v>0.66600000000000004</v>
      </c>
      <c r="R10" s="27">
        <v>2024</v>
      </c>
      <c r="S10" s="147">
        <v>1</v>
      </c>
      <c r="T10" s="121"/>
      <c r="U10" s="121"/>
      <c r="V10" s="121"/>
      <c r="W10" s="121"/>
      <c r="X10" s="147">
        <v>1</v>
      </c>
      <c r="Y10" s="102"/>
      <c r="Z10" s="102"/>
      <c r="AA10" s="102"/>
      <c r="AB10" s="102"/>
      <c r="AC10" s="102"/>
      <c r="AD10" s="102" t="str">
        <f t="shared" ref="AD10:AD13" si="0">IF(SUM(Y10:AA10)=0,"",SUM(Y10:AA10))</f>
        <v/>
      </c>
      <c r="AE10" s="103"/>
      <c r="AF10" s="27" t="s">
        <v>231</v>
      </c>
      <c r="AG10" s="103"/>
      <c r="AH10" s="27"/>
      <c r="AI10" s="103"/>
      <c r="AJ10" s="27"/>
      <c r="AK10" s="103"/>
      <c r="AL10" s="27"/>
      <c r="AM10" s="27"/>
      <c r="AN10" s="27"/>
      <c r="AO10" s="27"/>
      <c r="AP10" s="27"/>
      <c r="AQ10" s="27"/>
      <c r="AR10" s="27"/>
      <c r="AS10" s="27"/>
      <c r="AT10" s="27"/>
      <c r="AU10" s="103"/>
      <c r="AV10" s="27"/>
      <c r="AW10" s="103"/>
      <c r="AX10" s="27"/>
      <c r="AY10" s="104" t="str">
        <f>IF(SUM(AE10,AG10,AI10,AK10,AU10,AW10)=0,"",SUM(AE10,AG10,AI10,AK10,AU10,AW10))</f>
        <v/>
      </c>
      <c r="AZ10" s="28" t="s">
        <v>63</v>
      </c>
      <c r="BA10" s="118"/>
      <c r="BB10" s="43" t="str">
        <f>IF(BA10="","",IF(IF(OR(P10=Desplegables!$B$5,P10=Desplegables!$B$6,),(Q10-BA10)/(Q10-S10),BA10/S10)&lt;0,0%,IF(IF(OR(P10=Desplegables!$B$5,P10=Desplegables!$B$6,),(Q10-BA10)/(Q10-S10),BA10/S10)&gt;1,100%,IF(OR(P10=Desplegables!$B$5,P10=Desplegables!$B$6,),(Q10-BA10)/(Q10-S10),BA10/S10))))</f>
        <v/>
      </c>
      <c r="BC10" s="43" t="str">
        <f>IF(BA10="","",IF(IF(OR(P10=Desplegables!$B$5,P10=Desplegables!$B$6,),(Q10-BA10)/(Q10-X10),BA10/X10)&lt;0,0%,IF(IF(OR(P10=Desplegables!$B$5,P10=Desplegables!$B$6,),(Q10-BA10)/(Q10-X10),BA10/X10)&gt;1,100%,IF(OR(P10=Desplegables!$B$5,P10=Desplegables!$B$6,),(Q10-BA10)/(Q10-X10),BA10/X10))))</f>
        <v/>
      </c>
      <c r="BD10" s="103"/>
      <c r="BE10" s="43" t="str">
        <f>IF(BD10="","",IF(BD10/SUM(AE10,AG10)&gt;1,100%,BD10/SUM(AE10,AG10)))</f>
        <v/>
      </c>
      <c r="BF10" s="159">
        <f>IFERROR((SUMPRODUCT($E$10:$E$12,BB10:BB12)*100%)/SUM($E$10:$E$12),"")</f>
        <v>0</v>
      </c>
      <c r="BG10" s="159">
        <f>IFERROR((SUMPRODUCT($E$10:$E$12,BC10:BC12)*100%)/SUM($E$10:$E$12),"")</f>
        <v>0</v>
      </c>
      <c r="BH10" s="118"/>
      <c r="BI10" s="43" t="str">
        <f>IF(BH10="","",IF(IF(OR(P10=Desplegables!$B$5,P10=Desplegables!$B$6,),(Q10-BH10)/(Q10-S10),BH10/S10)&lt;0,0%,IF(IF(OR(P10=Desplegables!$B$5,P10=Desplegables!$B$6,),(Q10-BH10)/(Q10-S10),BH10/S10)&gt;1,100%,IF(OR(P10=Desplegables!$B$5,P10=Desplegables!$B$6,),(Q10-BH10)/(Q10-S10),BH10/S10))))</f>
        <v/>
      </c>
      <c r="BJ10" s="43" t="str">
        <f>IF(BH10="","",IF(IF(OR(P10=Desplegables!$B$5,P10=Desplegables!$B$6,),(Q10-BH10)/(Q10-X10),BH10/X10)&lt;0,0%,IF(IF(OR(P10=Desplegables!$B$5,P10=Desplegables!$B$6,),(Q10-BH10)/(Q10-X10),BH10/X10)&gt;1,100%,IF(OR(P10=Desplegables!$B$5,P10=Desplegables!$B$6,),(Q10-BH10)/(Q10-X10),BH10/X10))))</f>
        <v/>
      </c>
      <c r="BK10" s="103"/>
      <c r="BL10" s="43" t="str">
        <f>IF(SUM(BD10,BK10)=0,"",IF(SUM(BD10,BK10)/SUM(AE10,AG10)&gt;1,100%,SUM(BD10,BK10)/SUM(AE10,AG10)))</f>
        <v/>
      </c>
      <c r="BM10" s="159">
        <f>IFERROR((SUMPRODUCT($E$10:$E$12,BI10:BI12)*100%)/SUM($E$10:$E$12),"")</f>
        <v>0</v>
      </c>
      <c r="BN10" s="159">
        <f>IFERROR((SUMPRODUCT($E$10:$E$12,BJ10:BJ12)*100%)/SUM($E$10:$E$12),"")</f>
        <v>0</v>
      </c>
      <c r="BO10" s="118"/>
      <c r="BP10" s="43" t="str">
        <f>IF(BO10="","",IF(IF(OR(P10=Desplegables!$B$5,P10=Desplegables!$B$6,),(Q10-BO10)/(Q10-T10),BO10/T10)&lt;0,0%,IF(IF(OR(P10=Desplegables!$B$5,P10=Desplegables!$B$6,),(Q10-BO10)/(Q10-T10),BO10/T10)&gt;1,100%,IF(OR(P10=Desplegables!$B$5,P10=Desplegables!$B$6,),(Q10-BO10)/(Q10-T10),BO10/T10))))</f>
        <v/>
      </c>
      <c r="BQ10" s="43" t="str">
        <f>IF(BO10="","",IF(IF(OR(P10=Desplegables!$B$5,P10=Desplegables!$B$6,),(Q10-BO10)/(Q10-X10),IF(P10=Desplegables!$B$3,AVERAGE(BO10,BH10)/X10,BO10/X10))&lt;0,0%,IF(IF(OR(P10=Desplegables!$B$5,P10=Desplegables!$B$6,),(Q10-BO10)/(Q10-X10),IF(P10=Desplegables!$B$3,AVERAGE(BO10,BH10)/X10,BO10/X10))&gt;1,100%,IF(OR(P10=Desplegables!$B$5,P10=Desplegables!$B$6,),(Q10-BO10)/(Q10-X10),IF(P10=Desplegables!$B$3,AVERAGE(BO10,BH10)/X10,BO10/X10)))))</f>
        <v/>
      </c>
      <c r="BR10" s="103"/>
      <c r="BS10" s="43" t="str">
        <f>IF(BR10="","",IF(BR10/SUM(AI10,AK10)&gt;1,100%,BR10/SUM(AI10,AK10)))</f>
        <v/>
      </c>
      <c r="BT10" s="159">
        <f>IFERROR((SUMPRODUCT($E$10:$E$12,BP10:BP12)*100%)/SUM($E$10:$E$12),"")</f>
        <v>0</v>
      </c>
      <c r="BU10" s="159">
        <f>IFERROR((SUMPRODUCT($E$10:$E$12,BQ10:BQ12)*100%)/SUM($E$10:$E$12),"")</f>
        <v>0</v>
      </c>
      <c r="BV10" s="118"/>
      <c r="BW10" s="43" t="str">
        <f>IF(BV10="","",IF(IF(OR(P10=Desplegables!$B$5,P10=Desplegables!$B$6,),(Q10-BV10)/(Q10-T10),BV10/T10)&lt;0,0%,IF(IF(OR(P10=Desplegables!$B$5,P10=Desplegables!$B$6,),(Q10-BV10)/(Q10-T10),BV10/T10)&gt;1,100%,IF(OR(P10=Desplegables!$B$5,P10=Desplegables!$B$6,),(Q10-BV10)/(Q10-T10),BV10/T10))))</f>
        <v/>
      </c>
      <c r="BX10" s="43" t="str">
        <f>IF(BV10="","",IF(IF(OR(P10=Desplegables!$B$5,P10=Desplegables!$B$6,),(Q10-BV10)/(Q10-X10),IF(P10=Desplegables!$B$3,AVERAGE(BV10,BH10)/X10,BV10/X10))&lt;0,0%,IF(IF(OR(P10=Desplegables!$B$5,P10=Desplegables!$B$6,),(Q10-BV10)/(Q10-X10),IF(P10=Desplegables!$B$3,AVERAGE(BV10,BH10)/X10,BV10/X10))&gt;1,100%,IF(OR(P10=Desplegables!$B$5,P10=Desplegables!$B$6,),(Q10-BV10)/(Q10-X10),IF(P10=Desplegables!$B$3,AVERAGE(BV10,BH10)/X10,BV10/X10)))))</f>
        <v/>
      </c>
      <c r="BY10" s="103"/>
      <c r="BZ10" s="43" t="str">
        <f>IF(SUM(BR10,BY10)=0,"",IF(SUM(BR10,BY10)/SUM(AI10,AK10)&gt;1,100%,SUM(BR10,BY10)/SUM(AI10,AK10)))</f>
        <v/>
      </c>
      <c r="CA10" s="159">
        <f>IFERROR((SUMPRODUCT($E$10:$E$12,BW10:BW12)*100%)/SUM($E$10:$E$12),"")</f>
        <v>0</v>
      </c>
      <c r="CB10" s="159">
        <f>IFERROR((SUMPRODUCT($E$10:$E$12,BX10:BX12)*100%)/SUM($E$10:$E$12),"")</f>
        <v>0</v>
      </c>
      <c r="CC10" s="118"/>
      <c r="CD10" s="43" t="str">
        <f>IF(CC10="","",IF(IF(OR(P10=Desplegables!$B$5,P10=Desplegables!$B$6,),(Q10-CC10)/(Q10-X10),IF(P10=Desplegables!$B$3,CC10/U10,CC10/X10))&lt;0,0%,IF(IF(OR(P10=Desplegables!$B$5,P10=Desplegables!$B$6,),(Q10-CC10)/(Q10-X10),IF(P10=Desplegables!$B$3,CC10/U10,CC10/X10))&gt;1,100%,IF(OR(P10=Desplegables!$B$5,P10=Desplegables!$B$6,),(Q10-CC10)/(Q10-X10),IF(P10=Desplegables!$B$3,CC10/U10,CC10/X10)))))</f>
        <v/>
      </c>
      <c r="CE10" s="43" t="str">
        <f>IF(CC10="","",IF(IF(OR(P10=Desplegables!$B$5,P10=Desplegables!$B$6,),(Q10-CC10)/(Q10-X10),IF(P10=Desplegables!$B$3,AVERAGE(CC10,BV10,BH10)/X10,CC10/X10))&lt;0,0%,IF(IF(OR(P10=Desplegables!$B$5,P10=Desplegables!$B$6,),(Q10-CC10)/(Q10-X10),IF(P10=Desplegables!$B$3,AVERAGE(CC10,BV10,BH10)/X10,CC10/X10))&gt;1,100%,IF(OR(P10=Desplegables!$B$5,P10=Desplegables!$B$6,),(Q10-CC10)/(Q10-X10),IF(P10=Desplegables!$B$3,AVERAGE(CC10,BV10,BH10)/X10,CC10/X10)))))</f>
        <v/>
      </c>
      <c r="CF10" s="103"/>
      <c r="CG10" s="43" t="str">
        <f>IF(CF10="","",IF(CF10/SUM(AU10,AW10)&gt;1,100%,CF10/SUM(AU10,AW10)))</f>
        <v/>
      </c>
      <c r="CH10" s="159">
        <f>IFERROR((SUMPRODUCT($E$10:$E$12,CD10:CD12)*100%)/SUM($E$10:$E$12),"")</f>
        <v>0</v>
      </c>
      <c r="CI10" s="159">
        <f>IFERROR((SUMPRODUCT($E$10:$E$12,CE10:CE12)*100%)/SUM($E$10:$E$12),"")</f>
        <v>0</v>
      </c>
      <c r="CJ10" s="118"/>
      <c r="CK10" s="43" t="str">
        <f>IF(CJ10="","",IF(IF(OR(P10=Desplegables!$B$5,P10=Desplegables!$B$6,),(Q10-CJ10)/(Q10-X10),IF(P10=Desplegables!$B$3,CJ10/U10,CJ10/X10))&lt;0,0%,IF(IF(OR(P10=Desplegables!$B$5,P10=Desplegables!$B$6,),(Q10-CJ10)/(Q10-X10),IF(P10=Desplegables!$B$3,CJ10/U10,CJ10/X10))&gt;1,100%,IF(OR(P10=Desplegables!$B$5,P10=Desplegables!$B$6,),(Q10-CJ10)/(Q10-X10),IF(P10=Desplegables!$B$3,CJ10/U10,CJ10/X10)))))</f>
        <v/>
      </c>
      <c r="CL10" s="43" t="str">
        <f>IF(CJ10="","",IF(IF(OR(P10=Desplegables!$B$5,P10=Desplegables!$B$6,),(Q10-CJ10)/(Q10-X10),IF(P10=Desplegables!$B$3,AVERAGE(CJ10,BV10,BH10)/X10,CJ10/X10))&lt;0,0%,IF(IF(OR(P10=Desplegables!$B$5,P10=Desplegables!$B$6,),(Q10-CJ10)/(Q10-X10),IF(P10=Desplegables!$B$3,AVERAGE(CJ10,BV10,BH10)/X10,CJ10/X10))&gt;1,100%,IF(OR(P10=Desplegables!$B$5,P10=Desplegables!$B$6,),(Q10-CJ10)/(Q10-X10),IF(P10=Desplegables!$B$3,AVERAGE(CJ10,BV10,BH10)/X10,CJ10/X10)))))</f>
        <v/>
      </c>
      <c r="CM10" s="103"/>
      <c r="CN10" s="43" t="str">
        <f>IF(SUM(CF10,CM10)=0,"",IF(SUM(CF10,CM10)/SUM(AU10,AW10)&gt;1,100%,SUM(CF10,CM10)/SUM(AU10,AW10)))</f>
        <v/>
      </c>
      <c r="CO10" s="159">
        <f>IFERROR((SUMPRODUCT($E$10:$E$12,CK10:CK12)*100%)/SUM($E$10:$E$12),"")</f>
        <v>0</v>
      </c>
      <c r="CP10" s="159">
        <f>IFERROR((SUMPRODUCT($E$10:$E$12,CL10:CL12)*100%)/SUM($E$10:$E$12),"")</f>
        <v>0</v>
      </c>
    </row>
    <row r="11" spans="1:94" ht="52.5" customHeight="1">
      <c r="B11" s="197"/>
      <c r="C11" s="199"/>
      <c r="D11" s="152" t="s">
        <v>263</v>
      </c>
      <c r="E11" s="45">
        <v>0.2</v>
      </c>
      <c r="F11" s="24" t="s">
        <v>64</v>
      </c>
      <c r="G11" s="24" t="s">
        <v>56</v>
      </c>
      <c r="H11" s="143" t="s">
        <v>57</v>
      </c>
      <c r="I11" s="24" t="s">
        <v>58</v>
      </c>
      <c r="J11" s="144" t="s">
        <v>59</v>
      </c>
      <c r="K11" s="145">
        <v>45658</v>
      </c>
      <c r="L11" s="145">
        <v>47118</v>
      </c>
      <c r="M11" s="25" t="s">
        <v>65</v>
      </c>
      <c r="N11" s="25" t="s">
        <v>254</v>
      </c>
      <c r="O11" s="24" t="s">
        <v>256</v>
      </c>
      <c r="P11" s="24" t="s">
        <v>62</v>
      </c>
      <c r="Q11" s="27">
        <v>0</v>
      </c>
      <c r="R11" s="27">
        <v>2024</v>
      </c>
      <c r="S11" s="112"/>
      <c r="T11" s="112">
        <v>2</v>
      </c>
      <c r="U11" s="112">
        <v>4</v>
      </c>
      <c r="V11" s="112">
        <v>6</v>
      </c>
      <c r="W11" s="112">
        <v>8</v>
      </c>
      <c r="X11" s="112">
        <v>8</v>
      </c>
      <c r="Y11" s="102"/>
      <c r="Z11" s="102"/>
      <c r="AA11" s="102"/>
      <c r="AB11" s="102"/>
      <c r="AC11" s="102"/>
      <c r="AD11" s="102" t="str">
        <f t="shared" si="0"/>
        <v/>
      </c>
      <c r="AE11" s="103"/>
      <c r="AF11" s="27" t="s">
        <v>231</v>
      </c>
      <c r="AG11" s="103"/>
      <c r="AH11" s="27"/>
      <c r="AI11" s="103"/>
      <c r="AJ11" s="27" t="s">
        <v>231</v>
      </c>
      <c r="AK11" s="103"/>
      <c r="AL11" s="27"/>
      <c r="AM11" s="27"/>
      <c r="AN11" s="27" t="s">
        <v>231</v>
      </c>
      <c r="AO11" s="27"/>
      <c r="AP11" s="27"/>
      <c r="AQ11" s="27"/>
      <c r="AR11" s="27" t="s">
        <v>231</v>
      </c>
      <c r="AS11" s="27"/>
      <c r="AT11" s="27"/>
      <c r="AU11" s="102"/>
      <c r="AV11" s="27" t="s">
        <v>231</v>
      </c>
      <c r="AW11" s="102"/>
      <c r="AX11" s="27"/>
      <c r="AY11" s="104" t="str">
        <f>IF(SUM(AE11,AG11,AI11,AK11,AU11,AW11)=0,"",SUM(AE11,AG11,AI11,AK11,AU11,AW11))</f>
        <v/>
      </c>
      <c r="AZ11" s="28" t="s">
        <v>66</v>
      </c>
      <c r="BA11" s="118"/>
      <c r="BB11" s="43" t="str">
        <f>IF(BA11="","",IF(IF(OR(P11=Desplegables!$B$5,P11=Desplegables!$B$6,),(Q11-BA11)/(Q11-S11),BA11/S11)&lt;0,0%,IF(IF(OR(P11=Desplegables!$B$5,P11=Desplegables!$B$6,),(Q11-BA11)/(Q11-S11),BA11/S11)&gt;1,100%,IF(OR(P11=Desplegables!$B$5,P11=Desplegables!$B$6,),(Q11-BA11)/(Q11-S11),BA11/S11))))</f>
        <v/>
      </c>
      <c r="BC11" s="43" t="str">
        <f>IF(BA11="","",IF(IF(OR(P11=Desplegables!$B$5,P11=Desplegables!$B$6,),(Q11-BA11)/(Q11-X11),BA11/X11)&lt;0,0%,IF(IF(OR(P11=Desplegables!$B$5,P11=Desplegables!$B$6,),(Q11-BA11)/(Q11-X11),BA11/X11)&gt;1,100%,IF(OR(P11=Desplegables!$B$5,P11=Desplegables!$B$6,),(Q11-BA11)/(Q11-X11),BA11/X11))))</f>
        <v/>
      </c>
      <c r="BD11" s="103"/>
      <c r="BE11" s="43" t="str">
        <f>IF(BD11="","",IF(BD11/SUM(AE11,AG11)&gt;1,100%,BD11/SUM(AE11,AG11)))</f>
        <v/>
      </c>
      <c r="BF11" s="159"/>
      <c r="BG11" s="159"/>
      <c r="BH11" s="118"/>
      <c r="BI11" s="43" t="str">
        <f>IF(BH11="","",IF(IF(OR(P11=Desplegables!$B$5,P11=Desplegables!$B$6,),(Q11-BH11)/(Q11-S11),BH11/S11)&lt;0,0%,IF(IF(OR(P11=Desplegables!$B$5,P11=Desplegables!$B$6,),(Q11-BH11)/(Q11-S11),BH11/S11)&gt;1,100%,IF(OR(P11=Desplegables!$B$5,P11=Desplegables!$B$6,),(Q11-BH11)/(Q11-S11),BH11/S11))))</f>
        <v/>
      </c>
      <c r="BJ11" s="43" t="str">
        <f>IF(BH11="","",IF(IF(OR(P11=Desplegables!$B$5,P11=Desplegables!$B$6,),(Q11-BH11)/(Q11-X11),BH11/X11)&lt;0,0%,IF(IF(OR(P11=Desplegables!$B$5,P11=Desplegables!$B$6,),(Q11-BH11)/(Q11-X11),BH11/X11)&gt;1,100%,IF(OR(P11=Desplegables!$B$5,P11=Desplegables!$B$6,),(Q11-BH11)/(Q11-X11),BH11/X11))))</f>
        <v/>
      </c>
      <c r="BK11" s="103"/>
      <c r="BL11" s="43" t="str">
        <f>IF(SUM(BD11,BK11)=0,"",IF(SUM(BD11,BK11)/SUM(AE11,AG11)&gt;1,100%,SUM(BD11,BK11)/SUM(AE11,AG11)))</f>
        <v/>
      </c>
      <c r="BM11" s="159"/>
      <c r="BN11" s="159"/>
      <c r="BO11" s="118"/>
      <c r="BP11" s="43" t="str">
        <f>IF(BO11="","",IF(IF(OR(P11=Desplegables!$B$5,P11=Desplegables!$B$6,),(Q11-BO11)/(Q11-T11),BO11/T11)&lt;0,0%,IF(IF(OR(P11=Desplegables!$B$5,P11=Desplegables!$B$6,),(Q11-BO11)/(Q11-T11),BO11/T11)&gt;1,100%,IF(OR(P11=Desplegables!$B$5,P11=Desplegables!$B$6,),(Q11-BO11)/(Q11-T11),BO11/T11))))</f>
        <v/>
      </c>
      <c r="BQ11" s="43" t="str">
        <f>IF(BO11="","",IF(IF(OR(P11=Desplegables!$B$5,P11=Desplegables!$B$6,),(Q11-BO11)/(Q11-X11),IF(P11=Desplegables!$B$3,AVERAGE(BO11,BH11)/X11,BO11/X11))&lt;0,0%,IF(IF(OR(P11=Desplegables!$B$5,P11=Desplegables!$B$6,),(Q11-BO11)/(Q11-X11),IF(P11=Desplegables!$B$3,AVERAGE(BO11,BH11)/X11,BO11/X11))&gt;1,100%,IF(OR(P11=Desplegables!$B$5,P11=Desplegables!$B$6,),(Q11-BO11)/(Q11-X11),IF(P11=Desplegables!$B$3,AVERAGE(BO11,BH11)/X11,BO11/X11)))))</f>
        <v/>
      </c>
      <c r="BR11" s="103"/>
      <c r="BS11" s="43" t="str">
        <f>IF(BR11="","",IF(BR11/SUM(AI11,AK11)&gt;1,100%,BR11/SUM(AI11,AK11)))</f>
        <v/>
      </c>
      <c r="BT11" s="159"/>
      <c r="BU11" s="159"/>
      <c r="BV11" s="118"/>
      <c r="BW11" s="43" t="str">
        <f>IF(BV11="","",IF(IF(OR(P11=Desplegables!$B$5,P11=Desplegables!$B$6,),(Q11-BV11)/(Q11-T11),BV11/T11)&lt;0,0%,IF(IF(OR(P11=Desplegables!$B$5,P11=Desplegables!$B$6,),(Q11-BV11)/(Q11-T11),BV11/T11)&gt;1,100%,IF(OR(P11=Desplegables!$B$5,P11=Desplegables!$B$6,),(Q11-BV11)/(Q11-T11),BV11/T11))))</f>
        <v/>
      </c>
      <c r="BX11" s="43" t="str">
        <f>IF(BV11="","",IF(IF(OR(P11=Desplegables!$B$5,P11=Desplegables!$B$6,),(Q11-BV11)/(Q11-X11),IF(P11=Desplegables!$B$3,AVERAGE(BV11,BH11)/X11,BV11/X11))&lt;0,0%,IF(IF(OR(P11=Desplegables!$B$5,P11=Desplegables!$B$6,),(Q11-BV11)/(Q11-X11),IF(P11=Desplegables!$B$3,AVERAGE(BV11,BH11)/X11,BV11/X11))&gt;1,100%,IF(OR(P11=Desplegables!$B$5,P11=Desplegables!$B$6,),(Q11-BV11)/(Q11-X11),IF(P11=Desplegables!$B$3,AVERAGE(BV11,BH11)/X11,BV11/X11)))))</f>
        <v/>
      </c>
      <c r="BY11" s="103"/>
      <c r="BZ11" s="43" t="str">
        <f>IF(SUM(BR11,BY11)=0,"",IF(SUM(BR11,BY11)/SUM(AI11,AK11)&gt;1,100%,SUM(BR11,BY11)/SUM(AI11,AK11)))</f>
        <v/>
      </c>
      <c r="CA11" s="159"/>
      <c r="CB11" s="159"/>
      <c r="CC11" s="118"/>
      <c r="CD11" s="43" t="str">
        <f>IF(CC11="","",IF(IF(OR(P11=Desplegables!$B$5,P11=Desplegables!$B$6,),(Q11-CC11)/(Q11-X11),IF(P11=Desplegables!$B$3,CC11/U11,CC11/X11))&lt;0,0%,IF(IF(OR(P11=Desplegables!$B$5,P11=Desplegables!$B$6,),(Q11-CC11)/(Q11-X11),IF(P11=Desplegables!$B$3,CC11/U11,CC11/X11))&gt;1,100%,IF(OR(P11=Desplegables!$B$5,P11=Desplegables!$B$6,),(Q11-CC11)/(Q11-X11),IF(P11=Desplegables!$B$3,CC11/U11,CC11/X11)))))</f>
        <v/>
      </c>
      <c r="CE11" s="43" t="str">
        <f>IF(CC11="","",IF(IF(OR(P11=Desplegables!$B$5,P11=Desplegables!$B$6,),(Q11-CC11)/(Q11-X11),IF(P11=Desplegables!$B$3,AVERAGE(CC11,BV11,BH11)/X11,CC11/X11))&lt;0,0%,IF(IF(OR(P11=Desplegables!$B$5,P11=Desplegables!$B$6,),(Q11-CC11)/(Q11-X11),IF(P11=Desplegables!$B$3,AVERAGE(CC11,BV11,BH11)/X11,CC11/X11))&gt;1,100%,IF(OR(P11=Desplegables!$B$5,P11=Desplegables!$B$6,),(Q11-CC11)/(Q11-X11),IF(P11=Desplegables!$B$3,AVERAGE(CC11,BV11,BH11)/X11,CC11/X11)))))</f>
        <v/>
      </c>
      <c r="CF11" s="103"/>
      <c r="CG11" s="43" t="str">
        <f t="shared" ref="CG11:CG12" si="1">IF(CF11="","",IF(CF11/SUM(AU11,AW11)&gt;1,100%,CF11/SUM(AU11,AW11)))</f>
        <v/>
      </c>
      <c r="CH11" s="159"/>
      <c r="CI11" s="159"/>
      <c r="CJ11" s="118"/>
      <c r="CK11" s="43" t="str">
        <f>IF(CJ11="","",IF(IF(OR(P11=Desplegables!$B$5,P11=Desplegables!$B$6,),(Q11-CJ11)/(Q11-X11),IF(P11=Desplegables!$B$3,CJ11/U11,CJ11/X11))&lt;0,0%,IF(IF(OR(P11=Desplegables!$B$5,P11=Desplegables!$B$6,),(Q11-CJ11)/(Q11-X11),IF(P11=Desplegables!$B$3,CJ11/U11,CJ11/X11))&gt;1,100%,IF(OR(P11=Desplegables!$B$5,P11=Desplegables!$B$6,),(Q11-CJ11)/(Q11-X11),IF(P11=Desplegables!$B$3,CJ11/U11,CJ11/X11)))))</f>
        <v/>
      </c>
      <c r="CL11" s="43" t="str">
        <f>IF(CJ11="","",IF(IF(OR(P11=Desplegables!$B$5,P11=Desplegables!$B$6,),(Q11-CJ11)/(Q11-X11),IF(P11=Desplegables!$B$3,AVERAGE(CJ11,BV11,BH11)/X11,CJ11/X11))&lt;0,0%,IF(IF(OR(P11=Desplegables!$B$5,P11=Desplegables!$B$6,),(Q11-CJ11)/(Q11-X11),IF(P11=Desplegables!$B$3,AVERAGE(CJ11,BV11,BH11)/X11,CJ11/X11))&gt;1,100%,IF(OR(P11=Desplegables!$B$5,P11=Desplegables!$B$6,),(Q11-CJ11)/(Q11-X11),IF(P11=Desplegables!$B$3,AVERAGE(CJ11,BV11,BH11)/X11,CJ11/X11)))))</f>
        <v/>
      </c>
      <c r="CM11" s="103"/>
      <c r="CN11" s="43" t="str">
        <f t="shared" ref="CN11:CN12" si="2">IF(SUM(CF11,CM11)=0,"",IF(SUM(CF11,CM11)/SUM(AU11,AW11)&gt;1,100%,SUM(CF11,CM11)/SUM(AU11,AW11)))</f>
        <v/>
      </c>
      <c r="CO11" s="159"/>
      <c r="CP11" s="159"/>
    </row>
    <row r="12" spans="1:94" ht="67.5" customHeight="1" thickBot="1">
      <c r="B12" s="197"/>
      <c r="C12" s="200"/>
      <c r="D12" s="152" t="s">
        <v>258</v>
      </c>
      <c r="E12" s="45">
        <v>0.2</v>
      </c>
      <c r="F12" s="24" t="s">
        <v>253</v>
      </c>
      <c r="G12" s="24" t="s">
        <v>56</v>
      </c>
      <c r="H12" s="143" t="s">
        <v>57</v>
      </c>
      <c r="I12" s="24" t="s">
        <v>58</v>
      </c>
      <c r="J12" s="144" t="s">
        <v>59</v>
      </c>
      <c r="K12" s="145">
        <v>45658</v>
      </c>
      <c r="L12" s="145">
        <v>47118</v>
      </c>
      <c r="M12" s="25" t="s">
        <v>65</v>
      </c>
      <c r="N12" s="25" t="s">
        <v>255</v>
      </c>
      <c r="O12" s="24" t="s">
        <v>257</v>
      </c>
      <c r="P12" s="24" t="s">
        <v>62</v>
      </c>
      <c r="Q12" s="27">
        <v>0</v>
      </c>
      <c r="R12" s="27">
        <v>2024</v>
      </c>
      <c r="S12" s="112"/>
      <c r="T12" s="112">
        <v>2</v>
      </c>
      <c r="U12" s="112">
        <v>4</v>
      </c>
      <c r="V12" s="112">
        <v>6</v>
      </c>
      <c r="W12" s="112">
        <v>8</v>
      </c>
      <c r="X12" s="112">
        <v>8</v>
      </c>
      <c r="Y12" s="102"/>
      <c r="Z12" s="102"/>
      <c r="AA12" s="102"/>
      <c r="AB12" s="102"/>
      <c r="AC12" s="102"/>
      <c r="AD12" s="102" t="str">
        <f t="shared" si="0"/>
        <v/>
      </c>
      <c r="AE12" s="103"/>
      <c r="AF12" s="27" t="s">
        <v>231</v>
      </c>
      <c r="AG12" s="103"/>
      <c r="AH12" s="27"/>
      <c r="AI12" s="103"/>
      <c r="AJ12" s="27" t="s">
        <v>231</v>
      </c>
      <c r="AK12" s="103"/>
      <c r="AL12" s="27"/>
      <c r="AM12" s="27"/>
      <c r="AN12" s="27" t="s">
        <v>231</v>
      </c>
      <c r="AO12" s="27"/>
      <c r="AP12" s="27"/>
      <c r="AQ12" s="27"/>
      <c r="AR12" s="27" t="s">
        <v>231</v>
      </c>
      <c r="AS12" s="27"/>
      <c r="AT12" s="27"/>
      <c r="AU12" s="103"/>
      <c r="AV12" s="27" t="s">
        <v>231</v>
      </c>
      <c r="AW12" s="103"/>
      <c r="AX12" s="27"/>
      <c r="AY12" s="104" t="str">
        <f>IF(SUM(AE12,AG12,AI12,AK12,AU12,AW12)=0,"",SUM(AE12,AG12,AI12,AK12,AU12,AW12))</f>
        <v/>
      </c>
      <c r="AZ12" s="28" t="s">
        <v>67</v>
      </c>
      <c r="BA12" s="118"/>
      <c r="BB12" s="43" t="str">
        <f>IF(BA12="","",IF(IF(OR(P12=Desplegables!$B$5,P12=Desplegables!$B$6,),(Q12-BA12)/(Q12-S12),BA12/S12)&lt;0,0%,IF(IF(OR(P12=Desplegables!$B$5,P12=Desplegables!$B$6,),(Q12-BA12)/(Q12-S12),BA12/S12)&gt;1,100%,IF(OR(P12=Desplegables!$B$5,P12=Desplegables!$B$6,),(Q12-BA12)/(Q12-S12),BA12/S12))))</f>
        <v/>
      </c>
      <c r="BC12" s="43" t="str">
        <f>IF(BA12="","",IF(IF(OR(P12=Desplegables!$B$5,P12=Desplegables!$B$6,),(Q12-BA12)/(Q12-X12),BA12/X12)&lt;0,0%,IF(IF(OR(P12=Desplegables!$B$5,P12=Desplegables!$B$6,),(Q12-BA12)/(Q12-X12),BA12/X12)&gt;1,100%,IF(OR(P12=Desplegables!$B$5,P12=Desplegables!$B$6,),(Q12-BA12)/(Q12-X12),BA12/X12))))</f>
        <v/>
      </c>
      <c r="BD12" s="103"/>
      <c r="BE12" s="43" t="str">
        <f>IF(BD12="","",IF(BD12/SUM(AE12,AG12)&gt;1,100%,BD12/SUM(AE12,AG12)))</f>
        <v/>
      </c>
      <c r="BF12" s="159"/>
      <c r="BG12" s="159"/>
      <c r="BH12" s="118"/>
      <c r="BI12" s="43" t="str">
        <f>IF(BH12="","",IF(IF(OR(P12=Desplegables!$B$5,P12=Desplegables!$B$6,),(Q12-BH12)/(Q12-S12),BH12/S12)&lt;0,0%,IF(IF(OR(P12=Desplegables!$B$5,P12=Desplegables!$B$6,),(Q12-BH12)/(Q12-S12),BH12/S12)&gt;1,100%,IF(OR(P12=Desplegables!$B$5,P12=Desplegables!$B$6,),(Q12-BH12)/(Q12-S12),BH12/S12))))</f>
        <v/>
      </c>
      <c r="BJ12" s="43" t="str">
        <f>IF(BH12="","",IF(IF(OR(P12=Desplegables!$B$5,P12=Desplegables!$B$6,),(Q12-BH12)/(Q12-X12),BH12/X12)&lt;0,0%,IF(IF(OR(P12=Desplegables!$B$5,P12=Desplegables!$B$6,),(Q12-BH12)/(Q12-X12),BH12/X12)&gt;1,100%,IF(OR(P12=Desplegables!$B$5,P12=Desplegables!$B$6,),(Q12-BH12)/(Q12-X12),BH12/X12))))</f>
        <v/>
      </c>
      <c r="BK12" s="103"/>
      <c r="BL12" s="43" t="str">
        <f>IF(SUM(BD12,BK12)=0,"",IF(SUM(BD12,BK12)/SUM(AE12,AG12)&gt;1,100%,SUM(BD12,BK12)/SUM(AE12,AG12)))</f>
        <v/>
      </c>
      <c r="BM12" s="159"/>
      <c r="BN12" s="159"/>
      <c r="BO12" s="118"/>
      <c r="BP12" s="43" t="str">
        <f>IF(BO12="","",IF(IF(OR(P12=Desplegables!$B$5,P12=Desplegables!$B$6,),(Q12-BO12)/(Q12-T12),BO12/T12)&lt;0,0%,IF(IF(OR(P12=Desplegables!$B$5,P12=Desplegables!$B$6,),(Q12-BO12)/(Q12-T12),BO12/T12)&gt;1,100%,IF(OR(P12=Desplegables!$B$5,P12=Desplegables!$B$6,),(Q12-BO12)/(Q12-T12),BO12/T12))))</f>
        <v/>
      </c>
      <c r="BQ12" s="43" t="str">
        <f>IF(BO12="","",IF(IF(OR(P12=Desplegables!$B$5,P12=Desplegables!$B$6,),(Q12-BO12)/(Q12-X12),IF(P12=Desplegables!$B$3,AVERAGE(BO12,BH12)/X12,BO12/X12))&lt;0,0%,IF(IF(OR(P12=Desplegables!$B$5,P12=Desplegables!$B$6,),(Q12-BO12)/(Q12-X12),IF(P12=Desplegables!$B$3,AVERAGE(BO12,BH12)/X12,BO12/X12))&gt;1,100%,IF(OR(P12=Desplegables!$B$5,P12=Desplegables!$B$6,),(Q12-BO12)/(Q12-X12),IF(P12=Desplegables!$B$3,AVERAGE(BO12,BH12)/X12,BO12/X12)))))</f>
        <v/>
      </c>
      <c r="BR12" s="103"/>
      <c r="BS12" s="43" t="str">
        <f>IF(BR12="","",IF(BR12/SUM(AI12,AK12)&gt;1,100%,BR12/SUM(AI12,AK12)))</f>
        <v/>
      </c>
      <c r="BT12" s="159"/>
      <c r="BU12" s="159"/>
      <c r="BV12" s="118"/>
      <c r="BW12" s="43" t="str">
        <f>IF(BV12="","",IF(IF(OR(P12=Desplegables!$B$5,P12=Desplegables!$B$6,),(Q12-BV12)/(Q12-T12),BV12/T12)&lt;0,0%,IF(IF(OR(P12=Desplegables!$B$5,P12=Desplegables!$B$6,),(Q12-BV12)/(Q12-T12),BV12/T12)&gt;1,100%,IF(OR(P12=Desplegables!$B$5,P12=Desplegables!$B$6,),(Q12-BV12)/(Q12-T12),BV12/T12))))</f>
        <v/>
      </c>
      <c r="BX12" s="43" t="str">
        <f>IF(BV12="","",IF(IF(OR(P12=Desplegables!$B$5,P12=Desplegables!$B$6,),(Q12-BV12)/(Q12-X12),IF(P12=Desplegables!$B$3,AVERAGE(BV12,BH12)/X12,BV12/X12))&lt;0,0%,IF(IF(OR(P12=Desplegables!$B$5,P12=Desplegables!$B$6,),(Q12-BV12)/(Q12-X12),IF(P12=Desplegables!$B$3,AVERAGE(BV12,BH12)/X12,BV12/X12))&gt;1,100%,IF(OR(P12=Desplegables!$B$5,P12=Desplegables!$B$6,),(Q12-BV12)/(Q12-X12),IF(P12=Desplegables!$B$3,AVERAGE(BV12,BH12)/X12,BV12/X12)))))</f>
        <v/>
      </c>
      <c r="BY12" s="103"/>
      <c r="BZ12" s="43" t="str">
        <f>IF(SUM(BR12,BY12)=0,"",IF(SUM(BR12,BY12)/SUM(AI12,AK12)&gt;1,100%,SUM(BR12,BY12)/SUM(AI12,AK12)))</f>
        <v/>
      </c>
      <c r="CA12" s="159"/>
      <c r="CB12" s="159"/>
      <c r="CC12" s="54"/>
      <c r="CD12" s="43" t="str">
        <f>IF(CC12="","",IF(IF(OR(P12=Desplegables!$B$5,P12=Desplegables!$B$6,),(Q12-CC12)/(Q12-X12),IF(P12=Desplegables!$B$3,CC12/U12,CC12/X12))&lt;0,0%,IF(IF(OR(P12=Desplegables!$B$5,P12=Desplegables!$B$6,),(Q12-CC12)/(Q12-X12),IF(P12=Desplegables!$B$3,CC12/U12,CC12/X12))&gt;1,100%,IF(OR(P12=Desplegables!$B$5,P12=Desplegables!$B$6,),(Q12-CC12)/(Q12-X12),IF(P12=Desplegables!$B$3,CC12/U12,CC12/X12)))))</f>
        <v/>
      </c>
      <c r="CE12" s="43" t="str">
        <f>IF(CC12="","",IF(IF(OR(P12=Desplegables!$B$5,P12=Desplegables!$B$6,),(Q12-CC12)/(Q12-X12),IF(P12=Desplegables!$B$3,AVERAGE(CC12,BV12,BH12)/X12,CC12/X12))&lt;0,0%,IF(IF(OR(P12=Desplegables!$B$5,P12=Desplegables!$B$6,),(Q12-CC12)/(Q12-X12),IF(P12=Desplegables!$B$3,AVERAGE(CC12,BV12,BH12)/X12,CC12/X12))&gt;1,100%,IF(OR(P12=Desplegables!$B$5,P12=Desplegables!$B$6,),(Q12-CC12)/(Q12-X12),IF(P12=Desplegables!$B$3,AVERAGE(CC12,BV12,BH12)/X12,CC12/X12)))))</f>
        <v/>
      </c>
      <c r="CF12" s="103"/>
      <c r="CG12" s="43" t="str">
        <f t="shared" si="1"/>
        <v/>
      </c>
      <c r="CH12" s="159"/>
      <c r="CI12" s="159"/>
      <c r="CJ12" s="54"/>
      <c r="CK12" s="43" t="str">
        <f>IF(CJ12="","",IF(IF(OR(P12=Desplegables!$B$5,P12=Desplegables!$B$6,),(Q12-CJ12)/(Q12-X12),IF(P12=Desplegables!$B$3,CJ12/U12,CJ12/X12))&lt;0,0%,IF(IF(OR(P12=Desplegables!$B$5,P12=Desplegables!$B$6,),(Q12-CJ12)/(Q12-X12),IF(P12=Desplegables!$B$3,CJ12/U12,CJ12/X12))&gt;1,100%,IF(OR(P12=Desplegables!$B$5,P12=Desplegables!$B$6,),(Q12-CJ12)/(Q12-X12),IF(P12=Desplegables!$B$3,CJ12/U12,CJ12/X12)))))</f>
        <v/>
      </c>
      <c r="CL12" s="43" t="str">
        <f>IF(CJ12="","",IF(IF(OR(P12=Desplegables!$B$5,P12=Desplegables!$B$6,),(Q12-CJ12)/(Q12-X12),IF(P12=Desplegables!$B$3,AVERAGE(CJ12,BV12,BH12)/X12,CJ12/X12))&lt;0,0%,IF(IF(OR(P12=Desplegables!$B$5,P12=Desplegables!$B$6,),(Q12-CJ12)/(Q12-X12),IF(P12=Desplegables!$B$3,AVERAGE(CJ12,BV12,BH12)/X12,CJ12/X12))&gt;1,100%,IF(OR(P12=Desplegables!$B$5,P12=Desplegables!$B$6,),(Q12-CJ12)/(Q12-X12),IF(P12=Desplegables!$B$3,AVERAGE(CJ12,BV12,BH12)/X12,CJ12/X12)))))</f>
        <v/>
      </c>
      <c r="CM12" s="103"/>
      <c r="CN12" s="43" t="str">
        <f t="shared" si="2"/>
        <v/>
      </c>
      <c r="CO12" s="159"/>
      <c r="CP12" s="159"/>
    </row>
    <row r="13" spans="1:94" ht="24" customHeight="1" thickBot="1">
      <c r="A13" s="46"/>
      <c r="B13" s="49"/>
      <c r="C13" s="47"/>
      <c r="D13" s="47"/>
      <c r="E13" s="47"/>
      <c r="F13" s="47"/>
      <c r="G13" s="47"/>
      <c r="H13" s="47"/>
      <c r="I13" s="47"/>
      <c r="J13" s="47"/>
      <c r="K13" s="47"/>
      <c r="L13" s="47"/>
      <c r="M13" s="47"/>
      <c r="N13" s="47"/>
      <c r="O13" s="47"/>
      <c r="P13" s="47"/>
      <c r="Q13" s="47"/>
      <c r="R13" s="47"/>
      <c r="S13" s="48" t="s">
        <v>68</v>
      </c>
      <c r="U13" s="47"/>
      <c r="V13" s="148"/>
      <c r="W13" s="148"/>
      <c r="Y13" s="29" t="str">
        <f>IF(SUM(Y10:Y12)=0,"",SUM(Y10:Y12))</f>
        <v/>
      </c>
      <c r="Z13" s="29" t="str">
        <f>IF(SUM(Z10:Z12)=0,"",SUM(Z10:Z12))</f>
        <v/>
      </c>
      <c r="AA13" s="29" t="str">
        <f>IF(SUM(AA10:AA12)=0,"",SUM(AA10:AA12))</f>
        <v/>
      </c>
      <c r="AB13" s="29"/>
      <c r="AC13" s="29"/>
      <c r="AD13" s="26" t="str">
        <f t="shared" si="0"/>
        <v/>
      </c>
      <c r="AE13" s="165" t="str">
        <f>IF((SUM(AE10:AE12)+SUM(AG10:AG12))=0,"",SUM(AE10:AE12)+SUM(AG10:AG12))</f>
        <v/>
      </c>
      <c r="AF13" s="166"/>
      <c r="AG13" s="166"/>
      <c r="AH13" s="167"/>
      <c r="AI13" s="165" t="str">
        <f>IF((SUM(AI10:AI12)+SUM(AK10:AK12))=0,"",SUM(AI10:AI12)+SUM(AK10:AK12))</f>
        <v/>
      </c>
      <c r="AJ13" s="166"/>
      <c r="AK13" s="166"/>
      <c r="AL13" s="167"/>
      <c r="AM13" s="151"/>
      <c r="AN13" s="151"/>
      <c r="AO13" s="151"/>
      <c r="AP13" s="151"/>
      <c r="AQ13" s="151"/>
      <c r="AR13" s="151"/>
      <c r="AS13" s="151"/>
      <c r="AT13" s="151"/>
      <c r="AU13" s="165" t="str">
        <f>IF((SUM(AU10:AU12)+SUM(AW10:AW12))=0,"",SUM(AU10:AU12)+SUM(AW10:AW12))</f>
        <v/>
      </c>
      <c r="AV13" s="166"/>
      <c r="AW13" s="166"/>
      <c r="AX13" s="167"/>
      <c r="AY13" s="104" t="str">
        <f>IF(SUM(AY10:AY12)=0,"",SUM(AY10:AY12))</f>
        <v/>
      </c>
      <c r="AZ13" s="140"/>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41"/>
    </row>
    <row r="14" spans="1:94" ht="68.25" customHeight="1" thickBot="1">
      <c r="B14" s="50"/>
      <c r="C14" s="51"/>
      <c r="D14" s="51"/>
      <c r="E14" s="51"/>
      <c r="F14" s="51"/>
      <c r="G14" s="51"/>
      <c r="H14" s="51"/>
      <c r="I14" s="51"/>
      <c r="J14" s="51"/>
      <c r="K14" s="51"/>
      <c r="L14" s="51"/>
      <c r="M14" s="51"/>
      <c r="N14" s="51"/>
      <c r="O14" s="51"/>
      <c r="P14" s="51"/>
      <c r="Q14" s="51"/>
      <c r="R14" s="51" t="s">
        <v>69</v>
      </c>
      <c r="T14" s="51"/>
      <c r="U14" s="51"/>
      <c r="V14" s="51"/>
      <c r="W14" s="51"/>
      <c r="X14" s="51"/>
      <c r="Y14" s="51"/>
      <c r="Z14" s="51"/>
      <c r="AA14" s="51"/>
      <c r="AB14" s="51"/>
      <c r="AC14" s="51"/>
      <c r="AD14" s="52"/>
      <c r="AE14" s="55" t="str">
        <f>IF(OR(Y13="",AE13=""),"",AE13-Y13)</f>
        <v/>
      </c>
      <c r="AF14" s="60"/>
      <c r="AG14" s="59"/>
      <c r="AH14" s="61"/>
      <c r="AI14" s="55" t="str">
        <f>IF(OR(Z13="",AI13=""),"",AI13-Z13)</f>
        <v/>
      </c>
      <c r="AJ14" s="60"/>
      <c r="AK14" s="59"/>
      <c r="AL14" s="61"/>
      <c r="AM14" s="60"/>
      <c r="AN14" s="60"/>
      <c r="AO14" s="60"/>
      <c r="AP14" s="60"/>
      <c r="AQ14" s="60"/>
      <c r="AR14" s="60"/>
      <c r="AS14" s="60"/>
      <c r="AT14" s="60"/>
      <c r="AU14" s="55" t="str">
        <f>IF(OR(AA13="",AU13=""),"",AU13-AA13)</f>
        <v/>
      </c>
      <c r="AV14" s="60"/>
      <c r="AW14" s="59"/>
      <c r="AX14" s="61"/>
      <c r="AY14" s="55" t="str">
        <f>IF(OR(AY13="",AD13=""),"",AY13-AD13)</f>
        <v/>
      </c>
      <c r="AZ14" s="120" t="s">
        <v>70</v>
      </c>
      <c r="BA14" s="164"/>
      <c r="BB14" s="164"/>
      <c r="BC14" s="164"/>
      <c r="BD14" s="112" t="str">
        <f>IF(SUM(BD10:BD12)=0,"",SUM(BD10:BD12))</f>
        <v/>
      </c>
      <c r="BE14" s="43" t="str">
        <f>IFERROR(BD14/AE13,"")</f>
        <v/>
      </c>
      <c r="BF14" s="117" t="str">
        <f>IF(SUMPRODUCT(BF10:BF12,$C$10:$C$12)=0,"",SUMPRODUCT(BF10:BF12,$C$10:$C$12))</f>
        <v/>
      </c>
      <c r="BG14" s="117" t="str">
        <f>IF(SUMPRODUCT(BG10:BG12,$C$10:$C$12)=0,"",SUMPRODUCT(BG10:BG12,$C$10:$C$12))</f>
        <v/>
      </c>
      <c r="BH14" s="139"/>
      <c r="BI14" s="139"/>
      <c r="BJ14" s="139"/>
      <c r="BK14" s="112" t="str">
        <f>IF(SUM(BK10:BK12,BD10:BD12)=0,"",SUM(BK10:BK12,BD10:BD12))</f>
        <v/>
      </c>
      <c r="BL14" s="43" t="str">
        <f>IFERROR(BK14/AE13,"")</f>
        <v/>
      </c>
      <c r="BM14" s="117" t="str">
        <f>IF(SUMPRODUCT(BM10:BM12,$C$10:$C$12)=0,"",SUMPRODUCT(BM10:BM12,$C$10:$C$12))</f>
        <v/>
      </c>
      <c r="BN14" s="117" t="str">
        <f>IF(SUMPRODUCT(BN10:BN12,$C$10:$C$12)=0,"",SUMPRODUCT(BN10:BN12,$C$10:$C$12))</f>
        <v/>
      </c>
      <c r="BO14" s="139"/>
      <c r="BP14" s="139"/>
      <c r="BQ14" s="139"/>
      <c r="BR14" s="112" t="str">
        <f>IF(SUM(BR10:BR12)=0,"",SUM(BR10:BR12))</f>
        <v/>
      </c>
      <c r="BS14" s="43" t="str">
        <f>IFERROR(BR14/AI13,"")</f>
        <v/>
      </c>
      <c r="BT14" s="117" t="str">
        <f>IF(SUMPRODUCT(BT10:BT12,$C$10:$C$12)=0,"",SUMPRODUCT(BT10:BT12,$C$10:$C$12))</f>
        <v/>
      </c>
      <c r="BU14" s="117" t="str">
        <f>IF(SUMPRODUCT(BU10:BU12,$C$10:$C$12)=0,"",SUMPRODUCT(BU10:BU12,$C$10:$C$12))</f>
        <v/>
      </c>
      <c r="BV14" s="139"/>
      <c r="BW14" s="139"/>
      <c r="BX14" s="139"/>
      <c r="BY14" s="112" t="str">
        <f>IF(SUM(BY10:BY12,BR10:BR12)=0,"",SUM(BY10:BY12,BR10:BR12))</f>
        <v/>
      </c>
      <c r="BZ14" s="43" t="str">
        <f>IFERROR(BY14/AI13,"")</f>
        <v/>
      </c>
      <c r="CA14" s="117" t="str">
        <f>IF(SUMPRODUCT(CA10:CA12,$C$10:$C$12)=0,"",SUMPRODUCT(CA10:CA12,$C$10:$C$12))</f>
        <v/>
      </c>
      <c r="CB14" s="117" t="str">
        <f>IF(SUMPRODUCT(CB10:CB12,$C$10:$C$12)=0,"",SUMPRODUCT(CB10:CB12,$C$10:$C$12))</f>
        <v/>
      </c>
      <c r="CC14" s="139"/>
      <c r="CD14" s="139"/>
      <c r="CE14" s="139"/>
      <c r="CF14" s="112" t="str">
        <f>IF(SUM(CF10:CF12)=0,"",SUM(CF10:CF12))</f>
        <v/>
      </c>
      <c r="CG14" s="43" t="str">
        <f>IFERROR(CF14/AU13,"")</f>
        <v/>
      </c>
      <c r="CH14" s="117" t="str">
        <f>IF(SUMPRODUCT(CH10:CH12,$C$10:$C$12)=0,"",SUMPRODUCT(CH10:CH12,$C$10:$C$12))</f>
        <v/>
      </c>
      <c r="CI14" s="117" t="str">
        <f>IF(SUMPRODUCT(CI10:CI12,$C$10:$C$12)=0,"",SUMPRODUCT(CI10:CI12,$C$10:$C$12))</f>
        <v/>
      </c>
      <c r="CJ14" s="139"/>
      <c r="CK14" s="139"/>
      <c r="CL14" s="139"/>
      <c r="CM14" s="112" t="str">
        <f>IF(SUM(CM10:CM12,CF10:CF12)=0,"",SUM(CM10:CM12,CF10:CF12))</f>
        <v/>
      </c>
      <c r="CN14" s="43" t="str">
        <f>IFERROR(CM14/AU13,"")</f>
        <v/>
      </c>
      <c r="CO14" s="117" t="str">
        <f>IF(SUMPRODUCT(CO10:CO12,$C$10:$C$12)=0,"",SUMPRODUCT(CO10:CO12,$C$10:$C$12))</f>
        <v/>
      </c>
      <c r="CP14" s="117" t="str">
        <f>IF(SUMPRODUCT(CP10:CP12,$C$10:$C$12)=0,"",SUMPRODUCT(CP10:CP12,$C$10:$C$12))</f>
        <v/>
      </c>
    </row>
    <row r="15" spans="1:94" ht="34.5" customHeight="1" thickBot="1">
      <c r="B15" s="53" t="s">
        <v>71</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119"/>
      <c r="BA15" s="119"/>
      <c r="BB15" s="119"/>
      <c r="BC15" s="119"/>
      <c r="BD15" s="119"/>
      <c r="BE15" s="30"/>
      <c r="BF15" s="30"/>
      <c r="BG15" s="30"/>
      <c r="BH15" s="119"/>
      <c r="BI15" s="119"/>
      <c r="BJ15" s="119"/>
      <c r="BK15" s="119"/>
      <c r="BL15" s="30"/>
      <c r="BM15" s="30"/>
      <c r="BN15" s="30"/>
      <c r="BO15" s="119"/>
      <c r="BP15" s="119"/>
      <c r="BQ15" s="119"/>
      <c r="BR15" s="119"/>
      <c r="BS15" s="30"/>
      <c r="BT15" s="30"/>
      <c r="BU15" s="30"/>
      <c r="BV15" s="119"/>
      <c r="BW15" s="119"/>
      <c r="BX15" s="119"/>
      <c r="BY15" s="119"/>
      <c r="BZ15" s="30"/>
      <c r="CA15" s="30"/>
      <c r="CB15" s="30"/>
      <c r="CC15" s="119"/>
      <c r="CD15" s="119"/>
      <c r="CE15" s="119"/>
      <c r="CF15" s="119"/>
      <c r="CG15" s="30"/>
      <c r="CH15" s="30"/>
      <c r="CI15" s="30"/>
      <c r="CJ15" s="119"/>
      <c r="CK15" s="119"/>
      <c r="CL15" s="119"/>
      <c r="CM15" s="119"/>
      <c r="CN15" s="30"/>
      <c r="CO15" s="30"/>
      <c r="CP15" s="30"/>
    </row>
    <row r="16" spans="1:94" ht="20.100000000000001" customHeight="1" thickBot="1">
      <c r="B16" s="140" t="s">
        <v>72</v>
      </c>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41"/>
    </row>
    <row r="17" spans="2:94" ht="15.75" customHeight="1">
      <c r="B17" s="192" t="s">
        <v>73</v>
      </c>
      <c r="C17" s="39" t="s">
        <v>74</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row>
    <row r="18" spans="2:94" ht="15.75" customHeight="1">
      <c r="B18" s="193"/>
      <c r="C18" s="41" t="s">
        <v>75</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row>
    <row r="19" spans="2:94" ht="15.75" customHeight="1">
      <c r="B19" s="193"/>
      <c r="C19" s="41" t="s">
        <v>76</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row>
    <row r="20" spans="2:94" ht="15.75" customHeight="1">
      <c r="B20" s="122"/>
      <c r="C20" s="123" t="s">
        <v>77</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row>
    <row r="21" spans="2:94" ht="15.75" customHeight="1">
      <c r="B21" s="181" t="s">
        <v>78</v>
      </c>
      <c r="C21" s="31" t="s">
        <v>79</v>
      </c>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2:94" ht="15.75" customHeight="1">
      <c r="B22" s="182"/>
      <c r="C22" s="33" t="s">
        <v>80</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row>
    <row r="23" spans="2:94" ht="15.75" customHeight="1">
      <c r="B23" s="182"/>
      <c r="C23" s="33" t="s">
        <v>81</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row>
    <row r="24" spans="2:94" ht="15.75" customHeight="1">
      <c r="B24" s="182"/>
      <c r="C24" s="33" t="s">
        <v>82</v>
      </c>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row>
    <row r="25" spans="2:94" ht="15.75" customHeight="1">
      <c r="B25" s="183" t="s">
        <v>83</v>
      </c>
      <c r="C25" s="31" t="s">
        <v>79</v>
      </c>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row>
    <row r="26" spans="2:94" ht="15.75" customHeight="1">
      <c r="B26" s="184"/>
      <c r="C26" s="33" t="s">
        <v>80</v>
      </c>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row>
    <row r="27" spans="2:94" ht="15.75" customHeight="1">
      <c r="B27" s="184"/>
      <c r="C27" s="33" t="s">
        <v>81</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row>
    <row r="28" spans="2:94" ht="15.75" customHeight="1">
      <c r="B28" s="184"/>
      <c r="C28" s="33" t="s">
        <v>82</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row>
    <row r="29" spans="2:94" ht="15.75" customHeight="1">
      <c r="B29" s="183" t="s">
        <v>84</v>
      </c>
      <c r="C29" s="31" t="s">
        <v>79</v>
      </c>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row>
    <row r="30" spans="2:94" ht="15.75" customHeight="1">
      <c r="B30" s="184"/>
      <c r="C30" s="33" t="s">
        <v>80</v>
      </c>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row>
    <row r="31" spans="2:94" ht="15.75" customHeight="1">
      <c r="B31" s="184"/>
      <c r="C31" s="33" t="s">
        <v>81</v>
      </c>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row>
    <row r="32" spans="2:94" ht="15.75" customHeight="1">
      <c r="B32" s="184"/>
      <c r="C32" s="33" t="s">
        <v>82</v>
      </c>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row>
    <row r="33" spans="2:94" ht="15.75" customHeight="1">
      <c r="B33" s="177" t="s">
        <v>85</v>
      </c>
      <c r="C33" s="31" t="s">
        <v>79</v>
      </c>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row>
    <row r="34" spans="2:94" ht="15.75" customHeight="1">
      <c r="B34" s="178"/>
      <c r="C34" s="33" t="s">
        <v>80</v>
      </c>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row>
    <row r="35" spans="2:94" ht="15.75" customHeight="1">
      <c r="B35" s="179"/>
      <c r="C35" s="125" t="s">
        <v>81</v>
      </c>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126"/>
      <c r="CN35" s="126"/>
      <c r="CO35" s="126"/>
      <c r="CP35" s="126"/>
    </row>
    <row r="36" spans="2:94" ht="15.75" customHeight="1" thickBot="1">
      <c r="B36" s="180"/>
      <c r="C36" s="35" t="s">
        <v>82</v>
      </c>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row>
    <row r="37" spans="2:94" ht="15.75" customHeight="1"/>
    <row r="38" spans="2:94" ht="33.75" customHeight="1">
      <c r="B38" s="17" t="s">
        <v>86</v>
      </c>
    </row>
    <row r="55" spans="2:94" ht="33.75" customHeight="1">
      <c r="B55" s="20"/>
      <c r="C55" s="21"/>
      <c r="D55" s="20"/>
      <c r="E55" s="20"/>
      <c r="F55" s="20"/>
      <c r="G55" s="20"/>
      <c r="H55" s="20"/>
      <c r="I55" s="20"/>
      <c r="J55" s="20"/>
      <c r="K55" s="20"/>
      <c r="L55" s="20"/>
      <c r="M55" s="20"/>
      <c r="N55" s="20"/>
      <c r="O55" s="20"/>
      <c r="P55" s="20"/>
      <c r="Q55" s="20"/>
      <c r="R55" s="20"/>
      <c r="S55" s="20"/>
      <c r="T55" s="20"/>
      <c r="U55" s="20"/>
      <c r="V55" s="20"/>
      <c r="W55" s="20"/>
      <c r="X55" s="20"/>
      <c r="Y55" s="22"/>
      <c r="Z55" s="22"/>
      <c r="AA55" s="22"/>
      <c r="AB55" s="22"/>
      <c r="AC55" s="22"/>
      <c r="AD55" s="22"/>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row>
    <row r="56" spans="2:94" ht="33.75" customHeight="1">
      <c r="B56" s="20"/>
      <c r="C56" s="21"/>
      <c r="D56" s="20"/>
      <c r="E56" s="20"/>
      <c r="F56" s="20"/>
      <c r="G56" s="20"/>
      <c r="H56" s="20"/>
      <c r="I56" s="20"/>
      <c r="J56" s="20"/>
      <c r="K56" s="20"/>
      <c r="L56" s="20"/>
      <c r="M56" s="20"/>
      <c r="N56" s="20"/>
      <c r="O56" s="20"/>
      <c r="P56" s="20"/>
      <c r="Q56" s="20"/>
      <c r="R56" s="20"/>
      <c r="S56" s="20"/>
      <c r="T56" s="20"/>
      <c r="U56" s="20"/>
      <c r="V56" s="20"/>
      <c r="W56" s="20"/>
      <c r="X56" s="20"/>
      <c r="Y56" s="22"/>
      <c r="Z56" s="22"/>
      <c r="AA56" s="22"/>
      <c r="AB56" s="22"/>
      <c r="AC56" s="22"/>
      <c r="AD56" s="22"/>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row>
    <row r="57" spans="2:94" ht="33.75" customHeight="1">
      <c r="B57" s="20"/>
      <c r="C57" s="21"/>
      <c r="D57" s="20"/>
      <c r="E57" s="20"/>
      <c r="F57" s="20"/>
      <c r="G57" s="20"/>
      <c r="H57" s="20"/>
      <c r="I57" s="20"/>
      <c r="J57" s="20"/>
      <c r="K57" s="20"/>
      <c r="L57" s="20"/>
      <c r="M57" s="20"/>
      <c r="N57" s="20"/>
      <c r="O57" s="20"/>
      <c r="P57" s="20"/>
      <c r="Q57" s="20"/>
      <c r="R57" s="20"/>
      <c r="S57" s="20"/>
      <c r="T57" s="20"/>
      <c r="U57" s="20"/>
      <c r="V57" s="20"/>
      <c r="W57" s="20"/>
      <c r="X57" s="20"/>
      <c r="Y57" s="22"/>
      <c r="Z57" s="22"/>
      <c r="AA57" s="22"/>
      <c r="AB57" s="22"/>
      <c r="AC57" s="22"/>
      <c r="AD57" s="22"/>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row>
    <row r="58" spans="2:94" ht="33.75" customHeight="1">
      <c r="B58" s="20"/>
      <c r="C58" s="21"/>
      <c r="D58" s="20"/>
      <c r="E58" s="20"/>
      <c r="F58" s="20"/>
      <c r="G58" s="20"/>
      <c r="H58" s="20"/>
      <c r="I58" s="20"/>
      <c r="J58" s="20"/>
      <c r="K58" s="20"/>
      <c r="L58" s="20"/>
      <c r="M58" s="20"/>
      <c r="N58" s="20"/>
      <c r="O58" s="20"/>
      <c r="P58" s="20"/>
      <c r="Q58" s="20"/>
      <c r="R58" s="20"/>
      <c r="S58" s="20"/>
      <c r="T58" s="20"/>
      <c r="U58" s="20"/>
      <c r="V58" s="20"/>
      <c r="W58" s="20"/>
      <c r="X58" s="20"/>
      <c r="Y58" s="22"/>
      <c r="Z58" s="22"/>
      <c r="AA58" s="22"/>
      <c r="AB58" s="22"/>
      <c r="AC58" s="22"/>
      <c r="AD58" s="22"/>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row>
    <row r="59" spans="2:94" ht="33.75" customHeight="1">
      <c r="B59" s="20"/>
      <c r="C59" s="21"/>
      <c r="D59" s="20"/>
      <c r="E59" s="20"/>
      <c r="F59" s="20"/>
      <c r="G59" s="20"/>
      <c r="H59" s="20"/>
      <c r="I59" s="20"/>
      <c r="J59" s="20"/>
      <c r="K59" s="20"/>
      <c r="L59" s="20"/>
      <c r="M59" s="20"/>
      <c r="N59" s="20"/>
      <c r="O59" s="20"/>
      <c r="P59" s="20"/>
      <c r="Q59" s="20"/>
      <c r="R59" s="20"/>
      <c r="S59" s="20"/>
      <c r="T59" s="20"/>
      <c r="U59" s="20"/>
      <c r="V59" s="20"/>
      <c r="W59" s="20"/>
      <c r="X59" s="20"/>
      <c r="Y59" s="22"/>
      <c r="Z59" s="22"/>
      <c r="AA59" s="22"/>
      <c r="AB59" s="22"/>
      <c r="AC59" s="22"/>
      <c r="AD59" s="22"/>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row>
    <row r="60" spans="2:94" ht="33.75" customHeight="1">
      <c r="B60" s="20"/>
      <c r="C60" s="21"/>
      <c r="D60" s="20"/>
      <c r="E60" s="20"/>
      <c r="F60" s="20"/>
      <c r="G60" s="20"/>
      <c r="H60" s="20"/>
      <c r="I60" s="20"/>
      <c r="J60" s="20"/>
      <c r="K60" s="20"/>
      <c r="L60" s="20"/>
      <c r="M60" s="20"/>
      <c r="N60" s="20"/>
      <c r="O60" s="20"/>
      <c r="P60" s="20"/>
      <c r="Q60" s="20"/>
      <c r="R60" s="20"/>
      <c r="S60" s="20"/>
      <c r="T60" s="20"/>
      <c r="U60" s="20"/>
      <c r="V60" s="20"/>
      <c r="W60" s="20"/>
      <c r="X60" s="20"/>
      <c r="Y60" s="22"/>
      <c r="Z60" s="22"/>
      <c r="AA60" s="22"/>
      <c r="AB60" s="22"/>
      <c r="AC60" s="22"/>
      <c r="AD60" s="22"/>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row>
    <row r="61" spans="2:94" ht="33.75" customHeight="1">
      <c r="B61" s="20"/>
      <c r="C61" s="21"/>
      <c r="D61" s="20"/>
      <c r="E61" s="20"/>
      <c r="F61" s="20"/>
      <c r="G61" s="20"/>
      <c r="H61" s="20"/>
      <c r="I61" s="20"/>
      <c r="J61" s="20"/>
      <c r="K61" s="20"/>
      <c r="L61" s="20"/>
      <c r="M61" s="20"/>
      <c r="N61" s="20"/>
      <c r="O61" s="20"/>
      <c r="P61" s="20"/>
      <c r="Q61" s="20"/>
      <c r="R61" s="20"/>
      <c r="S61" s="20"/>
      <c r="T61" s="20"/>
      <c r="U61" s="20"/>
      <c r="V61" s="20"/>
      <c r="W61" s="20"/>
      <c r="X61" s="20"/>
      <c r="Y61" s="22"/>
      <c r="Z61" s="22"/>
      <c r="AA61" s="22"/>
      <c r="AB61" s="22"/>
      <c r="AC61" s="22"/>
      <c r="AD61" s="22"/>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row>
    <row r="62" spans="2:94" ht="33.75" customHeight="1">
      <c r="B62" s="20"/>
      <c r="C62" s="21"/>
      <c r="D62" s="20"/>
      <c r="E62" s="20"/>
      <c r="F62" s="20"/>
      <c r="G62" s="20"/>
      <c r="H62" s="20"/>
      <c r="I62" s="20"/>
      <c r="J62" s="20"/>
      <c r="K62" s="20"/>
      <c r="L62" s="20"/>
      <c r="M62" s="20"/>
      <c r="N62" s="20"/>
      <c r="O62" s="20"/>
      <c r="P62" s="20"/>
      <c r="Q62" s="20"/>
      <c r="R62" s="20"/>
      <c r="S62" s="20"/>
      <c r="T62" s="20"/>
      <c r="U62" s="20"/>
      <c r="V62" s="20"/>
      <c r="W62" s="20"/>
      <c r="X62" s="20"/>
      <c r="Y62" s="22"/>
      <c r="Z62" s="22"/>
      <c r="AA62" s="22"/>
      <c r="AB62" s="22"/>
      <c r="AC62" s="22"/>
      <c r="AD62" s="22"/>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row>
    <row r="63" spans="2:94" ht="33.75" customHeight="1">
      <c r="B63" s="20"/>
      <c r="C63" s="21"/>
      <c r="D63" s="20"/>
      <c r="E63" s="20"/>
      <c r="F63" s="20"/>
      <c r="G63" s="20"/>
      <c r="H63" s="20"/>
      <c r="I63" s="20"/>
      <c r="J63" s="20"/>
      <c r="K63" s="20"/>
      <c r="L63" s="20"/>
      <c r="M63" s="20"/>
      <c r="N63" s="20"/>
      <c r="O63" s="20"/>
      <c r="P63" s="20"/>
      <c r="Q63" s="20"/>
      <c r="R63" s="20"/>
      <c r="S63" s="20"/>
      <c r="T63" s="20"/>
      <c r="U63" s="20"/>
      <c r="V63" s="20"/>
      <c r="W63" s="20"/>
      <c r="X63" s="20"/>
      <c r="Y63" s="22"/>
      <c r="Z63" s="22"/>
      <c r="AA63" s="22"/>
      <c r="AB63" s="22"/>
      <c r="AC63" s="22"/>
      <c r="AD63" s="22"/>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row>
    <row r="64" spans="2:94" ht="33.75" customHeight="1">
      <c r="B64" s="20"/>
      <c r="C64" s="21"/>
      <c r="D64" s="20"/>
      <c r="E64" s="20"/>
      <c r="F64" s="20"/>
      <c r="G64" s="20"/>
      <c r="H64" s="20"/>
      <c r="I64" s="20"/>
      <c r="J64" s="20"/>
      <c r="K64" s="20"/>
      <c r="L64" s="20"/>
      <c r="M64" s="20"/>
      <c r="N64" s="20"/>
      <c r="O64" s="20"/>
      <c r="P64" s="20"/>
      <c r="Q64" s="20"/>
      <c r="R64" s="20"/>
      <c r="S64" s="20"/>
      <c r="T64" s="20"/>
      <c r="U64" s="20"/>
      <c r="V64" s="20"/>
      <c r="W64" s="20"/>
      <c r="X64" s="20"/>
      <c r="Y64" s="22"/>
      <c r="Z64" s="22"/>
      <c r="AA64" s="22"/>
      <c r="AB64" s="22"/>
      <c r="AC64" s="22"/>
      <c r="AD64" s="2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row>
    <row r="65" spans="2:94" ht="33.75" customHeight="1">
      <c r="B65" s="20"/>
      <c r="C65" s="21"/>
      <c r="D65" s="20"/>
      <c r="E65" s="20"/>
      <c r="F65" s="20"/>
      <c r="G65" s="20"/>
      <c r="H65" s="20"/>
      <c r="I65" s="20"/>
      <c r="J65" s="20"/>
      <c r="K65" s="20"/>
      <c r="L65" s="20"/>
      <c r="M65" s="20"/>
      <c r="N65" s="20"/>
      <c r="O65" s="20"/>
      <c r="P65" s="20"/>
      <c r="Q65" s="20"/>
      <c r="R65" s="20"/>
      <c r="S65" s="20"/>
      <c r="T65" s="20"/>
      <c r="U65" s="20"/>
      <c r="V65" s="20"/>
      <c r="W65" s="20"/>
      <c r="X65" s="20"/>
      <c r="Y65" s="22"/>
      <c r="Z65" s="22"/>
      <c r="AA65" s="22"/>
      <c r="AB65" s="22"/>
      <c r="AC65" s="22"/>
      <c r="AD65" s="22"/>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row>
    <row r="66" spans="2:94" ht="33.75" customHeight="1">
      <c r="B66" s="20"/>
      <c r="C66" s="21"/>
      <c r="D66" s="20"/>
      <c r="E66" s="20"/>
      <c r="F66" s="20"/>
      <c r="G66" s="20"/>
      <c r="H66" s="20"/>
      <c r="I66" s="20"/>
      <c r="J66" s="20"/>
      <c r="K66" s="20"/>
      <c r="L66" s="20"/>
      <c r="M66" s="20"/>
      <c r="N66" s="20"/>
      <c r="O66" s="20"/>
      <c r="P66" s="20"/>
      <c r="Q66" s="20"/>
      <c r="R66" s="20"/>
      <c r="S66" s="20"/>
      <c r="T66" s="20"/>
      <c r="U66" s="20"/>
      <c r="V66" s="20"/>
      <c r="W66" s="20"/>
      <c r="X66" s="20"/>
      <c r="Y66" s="22"/>
      <c r="Z66" s="22"/>
      <c r="AA66" s="22"/>
      <c r="AB66" s="22"/>
      <c r="AC66" s="22"/>
      <c r="AD66" s="22"/>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row>
    <row r="67" spans="2:94" ht="33.75" customHeight="1">
      <c r="B67" s="20"/>
      <c r="C67" s="21"/>
      <c r="D67" s="20"/>
      <c r="E67" s="20"/>
      <c r="F67" s="20"/>
      <c r="G67" s="20"/>
      <c r="H67" s="20"/>
      <c r="I67" s="20"/>
      <c r="J67" s="20"/>
      <c r="K67" s="20"/>
      <c r="L67" s="20"/>
      <c r="M67" s="20"/>
      <c r="N67" s="20"/>
      <c r="O67" s="20"/>
      <c r="P67" s="20"/>
      <c r="Q67" s="20"/>
      <c r="R67" s="20"/>
      <c r="S67" s="20"/>
      <c r="T67" s="20"/>
      <c r="U67" s="20"/>
      <c r="V67" s="20"/>
      <c r="W67" s="20"/>
      <c r="X67" s="20"/>
      <c r="Y67" s="22"/>
      <c r="Z67" s="22"/>
      <c r="AA67" s="22"/>
      <c r="AB67" s="22"/>
      <c r="AC67" s="22"/>
      <c r="AD67" s="22"/>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row>
    <row r="68" spans="2:94" ht="33.75" customHeight="1">
      <c r="B68" s="20"/>
      <c r="C68" s="21"/>
      <c r="D68" s="20"/>
      <c r="E68" s="20"/>
      <c r="F68" s="20"/>
      <c r="G68" s="20"/>
      <c r="H68" s="20"/>
      <c r="I68" s="20"/>
      <c r="J68" s="20"/>
      <c r="K68" s="20"/>
      <c r="L68" s="20"/>
      <c r="M68" s="20"/>
      <c r="N68" s="20"/>
      <c r="O68" s="20"/>
      <c r="P68" s="20"/>
      <c r="Q68" s="20"/>
      <c r="R68" s="20"/>
      <c r="S68" s="20"/>
      <c r="T68" s="20"/>
      <c r="U68" s="20"/>
      <c r="V68" s="20"/>
      <c r="W68" s="20"/>
      <c r="X68" s="20"/>
      <c r="Y68" s="22"/>
      <c r="Z68" s="22"/>
      <c r="AA68" s="22"/>
      <c r="AB68" s="22"/>
      <c r="AC68" s="22"/>
      <c r="AD68" s="22"/>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row>
    <row r="69" spans="2:94" ht="33.75" customHeight="1">
      <c r="B69" s="20"/>
      <c r="C69" s="21"/>
      <c r="D69" s="20"/>
      <c r="E69" s="20"/>
      <c r="F69" s="20"/>
      <c r="G69" s="20"/>
      <c r="H69" s="20"/>
      <c r="I69" s="20"/>
      <c r="J69" s="20"/>
      <c r="K69" s="20"/>
      <c r="L69" s="20"/>
      <c r="M69" s="20"/>
      <c r="N69" s="20"/>
      <c r="O69" s="20"/>
      <c r="P69" s="20"/>
      <c r="Q69" s="20"/>
      <c r="R69" s="20"/>
      <c r="S69" s="20"/>
      <c r="T69" s="20"/>
      <c r="U69" s="20"/>
      <c r="V69" s="20"/>
      <c r="W69" s="20"/>
      <c r="X69" s="20"/>
      <c r="Y69" s="22"/>
      <c r="Z69" s="22"/>
      <c r="AA69" s="22"/>
      <c r="AB69" s="22"/>
      <c r="AC69" s="22"/>
      <c r="AD69" s="22"/>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row>
    <row r="70" spans="2:94" ht="33.75" customHeight="1">
      <c r="B70" s="20"/>
      <c r="C70" s="21"/>
      <c r="D70" s="20"/>
      <c r="E70" s="20"/>
      <c r="F70" s="20"/>
      <c r="G70" s="20"/>
      <c r="H70" s="20"/>
      <c r="I70" s="20"/>
      <c r="J70" s="20"/>
      <c r="K70" s="20"/>
      <c r="L70" s="20"/>
      <c r="M70" s="20"/>
      <c r="N70" s="20"/>
      <c r="O70" s="20"/>
      <c r="P70" s="20"/>
      <c r="Q70" s="20"/>
      <c r="R70" s="20"/>
      <c r="S70" s="20"/>
      <c r="T70" s="20"/>
      <c r="U70" s="20"/>
      <c r="V70" s="20"/>
      <c r="W70" s="20"/>
      <c r="X70" s="20"/>
      <c r="Y70" s="22"/>
      <c r="Z70" s="22"/>
      <c r="AA70" s="22"/>
      <c r="AB70" s="22"/>
      <c r="AC70" s="22"/>
      <c r="AD70" s="22"/>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row>
    <row r="71" spans="2:94" ht="33.75" customHeight="1">
      <c r="B71" s="20"/>
      <c r="C71" s="21"/>
      <c r="D71" s="20"/>
      <c r="E71" s="20"/>
      <c r="F71" s="20"/>
      <c r="G71" s="20"/>
      <c r="H71" s="20"/>
      <c r="I71" s="20"/>
      <c r="J71" s="20"/>
      <c r="K71" s="20"/>
      <c r="L71" s="20"/>
      <c r="M71" s="20"/>
      <c r="N71" s="20"/>
      <c r="O71" s="20"/>
      <c r="P71" s="20"/>
      <c r="Q71" s="20"/>
      <c r="R71" s="20"/>
      <c r="S71" s="20"/>
      <c r="T71" s="20"/>
      <c r="U71" s="20"/>
      <c r="V71" s="20"/>
      <c r="W71" s="20"/>
      <c r="X71" s="20"/>
      <c r="Y71" s="22"/>
      <c r="Z71" s="22"/>
      <c r="AA71" s="22"/>
      <c r="AB71" s="22"/>
      <c r="AC71" s="22"/>
      <c r="AD71" s="22"/>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row>
    <row r="72" spans="2:94" ht="33.75" customHeight="1">
      <c r="B72" s="20"/>
      <c r="C72" s="21"/>
      <c r="D72" s="20"/>
      <c r="E72" s="20"/>
      <c r="F72" s="20"/>
      <c r="G72" s="20"/>
      <c r="H72" s="20"/>
      <c r="I72" s="20"/>
      <c r="J72" s="20"/>
      <c r="K72" s="20"/>
      <c r="L72" s="20"/>
      <c r="M72" s="20"/>
      <c r="N72" s="20"/>
      <c r="O72" s="20"/>
      <c r="P72" s="20"/>
      <c r="Q72" s="20"/>
      <c r="R72" s="20"/>
      <c r="S72" s="20"/>
      <c r="T72" s="20"/>
      <c r="U72" s="20"/>
      <c r="V72" s="20"/>
      <c r="W72" s="20"/>
      <c r="X72" s="20"/>
      <c r="Y72" s="22"/>
      <c r="Z72" s="22"/>
      <c r="AA72" s="22"/>
      <c r="AB72" s="22"/>
      <c r="AC72" s="22"/>
      <c r="AD72" s="22"/>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row>
    <row r="73" spans="2:94" ht="33.75" customHeight="1">
      <c r="B73" s="20"/>
      <c r="C73" s="21"/>
      <c r="D73" s="20"/>
      <c r="E73" s="20"/>
      <c r="F73" s="20"/>
      <c r="G73" s="20"/>
      <c r="H73" s="20"/>
      <c r="I73" s="20"/>
      <c r="J73" s="20"/>
      <c r="K73" s="20"/>
      <c r="L73" s="20"/>
      <c r="M73" s="20"/>
      <c r="N73" s="20"/>
      <c r="O73" s="20"/>
      <c r="P73" s="20"/>
      <c r="Q73" s="20"/>
      <c r="R73" s="20"/>
      <c r="S73" s="20"/>
      <c r="T73" s="20"/>
      <c r="U73" s="20"/>
      <c r="V73" s="20"/>
      <c r="W73" s="20"/>
      <c r="X73" s="20"/>
      <c r="Y73" s="22"/>
      <c r="Z73" s="22"/>
      <c r="AA73" s="22"/>
      <c r="AB73" s="22"/>
      <c r="AC73" s="22"/>
      <c r="AD73" s="22"/>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row>
    <row r="74" spans="2:94" ht="33.75" customHeight="1">
      <c r="B74" s="20"/>
      <c r="C74" s="21"/>
      <c r="D74" s="20"/>
      <c r="E74" s="20"/>
      <c r="F74" s="20"/>
      <c r="G74" s="20"/>
      <c r="H74" s="20"/>
      <c r="I74" s="20"/>
      <c r="J74" s="20"/>
      <c r="K74" s="20"/>
      <c r="L74" s="20"/>
      <c r="M74" s="20"/>
      <c r="N74" s="20"/>
      <c r="O74" s="20"/>
      <c r="P74" s="20"/>
      <c r="Q74" s="20"/>
      <c r="R74" s="20"/>
      <c r="S74" s="20"/>
      <c r="T74" s="20"/>
      <c r="U74" s="20"/>
      <c r="V74" s="20"/>
      <c r="W74" s="20"/>
      <c r="X74" s="20"/>
      <c r="Y74" s="22"/>
      <c r="Z74" s="22"/>
      <c r="AA74" s="22"/>
      <c r="AB74" s="22"/>
      <c r="AC74" s="22"/>
      <c r="AD74" s="22"/>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row>
    <row r="75" spans="2:94" ht="33.75" customHeight="1">
      <c r="B75" s="20"/>
      <c r="C75" s="21"/>
      <c r="D75" s="20"/>
      <c r="E75" s="20"/>
      <c r="F75" s="20"/>
      <c r="G75" s="20"/>
      <c r="H75" s="20"/>
      <c r="I75" s="20"/>
      <c r="J75" s="20"/>
      <c r="K75" s="20"/>
      <c r="L75" s="20"/>
      <c r="M75" s="20"/>
      <c r="N75" s="20"/>
      <c r="O75" s="20"/>
      <c r="P75" s="20"/>
      <c r="Q75" s="20"/>
      <c r="R75" s="20"/>
      <c r="S75" s="20"/>
      <c r="T75" s="20"/>
      <c r="U75" s="20"/>
      <c r="V75" s="20"/>
      <c r="W75" s="20"/>
      <c r="X75" s="20"/>
      <c r="Y75" s="22"/>
      <c r="Z75" s="22"/>
      <c r="AA75" s="22"/>
      <c r="AB75" s="22"/>
      <c r="AC75" s="22"/>
      <c r="AD75" s="22"/>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row>
    <row r="76" spans="2:94" ht="33.75" customHeight="1">
      <c r="B76" s="20"/>
      <c r="C76" s="21"/>
      <c r="D76" s="20"/>
      <c r="E76" s="20"/>
      <c r="F76" s="20"/>
      <c r="G76" s="20"/>
      <c r="H76" s="20"/>
      <c r="I76" s="20"/>
      <c r="J76" s="20"/>
      <c r="K76" s="20"/>
      <c r="L76" s="20"/>
      <c r="M76" s="20"/>
      <c r="N76" s="20"/>
      <c r="O76" s="20"/>
      <c r="P76" s="20"/>
      <c r="Q76" s="20"/>
      <c r="R76" s="20"/>
      <c r="S76" s="20"/>
      <c r="T76" s="20"/>
      <c r="U76" s="20"/>
      <c r="V76" s="20"/>
      <c r="W76" s="20"/>
      <c r="X76" s="20"/>
      <c r="Y76" s="22"/>
      <c r="Z76" s="22"/>
      <c r="AA76" s="22"/>
      <c r="AB76" s="22"/>
      <c r="AC76" s="22"/>
      <c r="AD76" s="22"/>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row>
    <row r="77" spans="2:94" ht="33.75" customHeight="1">
      <c r="B77" s="20"/>
      <c r="C77" s="21"/>
      <c r="D77" s="20"/>
      <c r="E77" s="20"/>
      <c r="F77" s="20"/>
      <c r="G77" s="20"/>
      <c r="H77" s="20"/>
      <c r="I77" s="20"/>
      <c r="J77" s="20"/>
      <c r="K77" s="20"/>
      <c r="L77" s="20"/>
      <c r="M77" s="20"/>
      <c r="N77" s="20"/>
      <c r="O77" s="20"/>
      <c r="P77" s="20"/>
      <c r="Q77" s="20"/>
      <c r="R77" s="20"/>
      <c r="S77" s="20"/>
      <c r="T77" s="20"/>
      <c r="U77" s="20"/>
      <c r="V77" s="20"/>
      <c r="W77" s="20"/>
      <c r="X77" s="20"/>
      <c r="Y77" s="22"/>
      <c r="Z77" s="22"/>
      <c r="AA77" s="22"/>
      <c r="AB77" s="22"/>
      <c r="AC77" s="22"/>
      <c r="AD77" s="22"/>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row>
    <row r="78" spans="2:94" ht="33.75" customHeight="1">
      <c r="B78" s="20"/>
      <c r="C78" s="21"/>
      <c r="D78" s="20"/>
      <c r="E78" s="20"/>
      <c r="F78" s="20"/>
      <c r="G78" s="20"/>
      <c r="H78" s="20"/>
      <c r="I78" s="20"/>
      <c r="J78" s="20"/>
      <c r="K78" s="20"/>
      <c r="L78" s="20"/>
      <c r="M78" s="20"/>
      <c r="N78" s="20"/>
      <c r="O78" s="20"/>
      <c r="P78" s="20"/>
      <c r="Q78" s="20"/>
      <c r="R78" s="20"/>
      <c r="S78" s="20"/>
      <c r="T78" s="20"/>
      <c r="U78" s="20"/>
      <c r="V78" s="20"/>
      <c r="W78" s="20"/>
      <c r="X78" s="20"/>
      <c r="Y78" s="22"/>
      <c r="Z78" s="22"/>
      <c r="AA78" s="22"/>
      <c r="AB78" s="22"/>
      <c r="AC78" s="22"/>
      <c r="AD78" s="22"/>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row>
    <row r="79" spans="2:94" ht="33.75" customHeight="1">
      <c r="B79" s="20"/>
      <c r="C79" s="21"/>
      <c r="D79" s="20"/>
      <c r="E79" s="20"/>
      <c r="F79" s="20"/>
      <c r="G79" s="20"/>
      <c r="H79" s="20"/>
      <c r="I79" s="20"/>
      <c r="J79" s="20"/>
      <c r="K79" s="20"/>
      <c r="L79" s="20"/>
      <c r="M79" s="20"/>
      <c r="N79" s="20"/>
      <c r="O79" s="20"/>
      <c r="P79" s="20"/>
      <c r="Q79" s="20"/>
      <c r="R79" s="20"/>
      <c r="S79" s="20"/>
      <c r="T79" s="20"/>
      <c r="U79" s="20"/>
      <c r="V79" s="20"/>
      <c r="W79" s="20"/>
      <c r="X79" s="20"/>
      <c r="Y79" s="22"/>
      <c r="Z79" s="22"/>
      <c r="AA79" s="22"/>
      <c r="AB79" s="22"/>
      <c r="AC79" s="22"/>
      <c r="AD79" s="22"/>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row>
    <row r="80" spans="2:94" ht="33.75" customHeight="1">
      <c r="B80" s="20"/>
      <c r="C80" s="21"/>
      <c r="D80" s="20"/>
      <c r="E80" s="20"/>
      <c r="F80" s="20"/>
      <c r="G80" s="20"/>
      <c r="H80" s="20"/>
      <c r="I80" s="20"/>
      <c r="J80" s="20"/>
      <c r="K80" s="20"/>
      <c r="L80" s="20"/>
      <c r="M80" s="20"/>
      <c r="N80" s="20"/>
      <c r="O80" s="20"/>
      <c r="P80" s="20"/>
      <c r="Q80" s="20"/>
      <c r="R80" s="20"/>
      <c r="S80" s="20"/>
      <c r="T80" s="20"/>
      <c r="U80" s="20"/>
      <c r="V80" s="20"/>
      <c r="W80" s="20"/>
      <c r="X80" s="20"/>
      <c r="Y80" s="22"/>
      <c r="Z80" s="22"/>
      <c r="AA80" s="22"/>
      <c r="AB80" s="22"/>
      <c r="AC80" s="22"/>
      <c r="AD80" s="22"/>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row>
    <row r="81" spans="2:94" ht="33.75" customHeight="1">
      <c r="B81" s="20"/>
      <c r="C81" s="21"/>
      <c r="D81" s="20"/>
      <c r="E81" s="20"/>
      <c r="F81" s="20"/>
      <c r="G81" s="20"/>
      <c r="H81" s="20"/>
      <c r="I81" s="20"/>
      <c r="J81" s="20"/>
      <c r="K81" s="20"/>
      <c r="L81" s="20"/>
      <c r="M81" s="20"/>
      <c r="N81" s="20"/>
      <c r="O81" s="20"/>
      <c r="P81" s="20"/>
      <c r="Q81" s="20"/>
      <c r="R81" s="20"/>
      <c r="S81" s="20"/>
      <c r="T81" s="20"/>
      <c r="U81" s="20"/>
      <c r="V81" s="20"/>
      <c r="W81" s="20"/>
      <c r="X81" s="20"/>
      <c r="Y81" s="22"/>
      <c r="Z81" s="22"/>
      <c r="AA81" s="22"/>
      <c r="AB81" s="22"/>
      <c r="AC81" s="22"/>
      <c r="AD81" s="22"/>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row>
    <row r="82" spans="2:94" ht="33.75" customHeight="1">
      <c r="B82" s="20"/>
      <c r="C82" s="21"/>
      <c r="D82" s="20"/>
      <c r="E82" s="20"/>
      <c r="F82" s="20"/>
      <c r="G82" s="20"/>
      <c r="H82" s="20"/>
      <c r="I82" s="20"/>
      <c r="J82" s="20"/>
      <c r="K82" s="20"/>
      <c r="L82" s="20"/>
      <c r="M82" s="20"/>
      <c r="N82" s="20"/>
      <c r="O82" s="20"/>
      <c r="P82" s="20"/>
      <c r="Q82" s="20"/>
      <c r="R82" s="20"/>
      <c r="S82" s="20"/>
      <c r="T82" s="20"/>
      <c r="U82" s="20"/>
      <c r="V82" s="20"/>
      <c r="W82" s="20"/>
      <c r="X82" s="20"/>
      <c r="Y82" s="22"/>
      <c r="Z82" s="22"/>
      <c r="AA82" s="22"/>
      <c r="AB82" s="22"/>
      <c r="AC82" s="22"/>
      <c r="AD82" s="22"/>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row>
    <row r="83" spans="2:94" ht="33.75" customHeight="1">
      <c r="B83" s="20"/>
      <c r="C83" s="21"/>
      <c r="D83" s="20"/>
      <c r="E83" s="20"/>
      <c r="F83" s="20"/>
      <c r="G83" s="20"/>
      <c r="H83" s="20"/>
      <c r="I83" s="20"/>
      <c r="J83" s="20"/>
      <c r="K83" s="20"/>
      <c r="L83" s="20"/>
      <c r="M83" s="20"/>
      <c r="N83" s="20"/>
      <c r="O83" s="20"/>
      <c r="P83" s="20"/>
      <c r="Q83" s="20"/>
      <c r="R83" s="20"/>
      <c r="S83" s="20"/>
      <c r="T83" s="20"/>
      <c r="U83" s="20"/>
      <c r="V83" s="20"/>
      <c r="W83" s="20"/>
      <c r="X83" s="20"/>
      <c r="Y83" s="22"/>
      <c r="Z83" s="22"/>
      <c r="AA83" s="22"/>
      <c r="AB83" s="22"/>
      <c r="AC83" s="22"/>
      <c r="AD83" s="22"/>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row>
    <row r="84" spans="2:94" ht="33.75" customHeight="1">
      <c r="B84" s="20"/>
      <c r="C84" s="21"/>
      <c r="D84" s="20"/>
      <c r="E84" s="20"/>
      <c r="F84" s="20"/>
      <c r="G84" s="20"/>
      <c r="H84" s="20"/>
      <c r="I84" s="20"/>
      <c r="J84" s="20"/>
      <c r="K84" s="20"/>
      <c r="L84" s="20"/>
      <c r="M84" s="20"/>
      <c r="N84" s="20"/>
      <c r="O84" s="20"/>
      <c r="P84" s="20"/>
      <c r="Q84" s="20"/>
      <c r="R84" s="20"/>
      <c r="S84" s="20"/>
      <c r="T84" s="20"/>
      <c r="U84" s="20"/>
      <c r="V84" s="20"/>
      <c r="W84" s="20"/>
      <c r="X84" s="20"/>
      <c r="Y84" s="22"/>
      <c r="Z84" s="22"/>
      <c r="AA84" s="22"/>
      <c r="AB84" s="22"/>
      <c r="AC84" s="22"/>
      <c r="AD84" s="22"/>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row>
    <row r="85" spans="2:94" ht="33.75" customHeight="1">
      <c r="B85" s="20"/>
      <c r="C85" s="21"/>
      <c r="D85" s="20"/>
      <c r="E85" s="20"/>
      <c r="F85" s="20"/>
      <c r="G85" s="20"/>
      <c r="H85" s="20"/>
      <c r="I85" s="20"/>
      <c r="J85" s="20"/>
      <c r="K85" s="20"/>
      <c r="L85" s="20"/>
      <c r="M85" s="20"/>
      <c r="N85" s="20"/>
      <c r="O85" s="20"/>
      <c r="P85" s="20"/>
      <c r="Q85" s="20"/>
      <c r="R85" s="20"/>
      <c r="S85" s="20"/>
      <c r="T85" s="20"/>
      <c r="U85" s="20"/>
      <c r="V85" s="20"/>
      <c r="W85" s="20"/>
      <c r="X85" s="20"/>
      <c r="Y85" s="22"/>
      <c r="Z85" s="22"/>
      <c r="AA85" s="22"/>
      <c r="AB85" s="22"/>
      <c r="AC85" s="22"/>
      <c r="AD85" s="22"/>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row>
    <row r="86" spans="2:94" ht="33.75" customHeight="1">
      <c r="B86" s="20"/>
      <c r="C86" s="21"/>
      <c r="D86" s="20"/>
      <c r="E86" s="20"/>
      <c r="F86" s="20"/>
      <c r="G86" s="20"/>
      <c r="H86" s="20"/>
      <c r="I86" s="20"/>
      <c r="J86" s="20"/>
      <c r="K86" s="20"/>
      <c r="L86" s="20"/>
      <c r="M86" s="20"/>
      <c r="N86" s="20"/>
      <c r="O86" s="20"/>
      <c r="P86" s="20"/>
      <c r="Q86" s="20"/>
      <c r="R86" s="20"/>
      <c r="S86" s="20"/>
      <c r="T86" s="20"/>
      <c r="U86" s="20"/>
      <c r="V86" s="20"/>
      <c r="W86" s="20"/>
      <c r="X86" s="20"/>
      <c r="Y86" s="22"/>
      <c r="Z86" s="22"/>
      <c r="AA86" s="22"/>
      <c r="AB86" s="22"/>
      <c r="AC86" s="22"/>
      <c r="AD86" s="22"/>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row>
    <row r="87" spans="2:94" ht="33.75" customHeight="1">
      <c r="B87" s="20"/>
      <c r="C87" s="21"/>
      <c r="D87" s="20"/>
      <c r="E87" s="20"/>
      <c r="F87" s="20"/>
      <c r="G87" s="20"/>
      <c r="H87" s="20"/>
      <c r="I87" s="20"/>
      <c r="J87" s="20"/>
      <c r="K87" s="20"/>
      <c r="L87" s="20"/>
      <c r="M87" s="20"/>
      <c r="N87" s="20"/>
      <c r="O87" s="20"/>
      <c r="P87" s="20"/>
      <c r="Q87" s="20"/>
      <c r="R87" s="20"/>
      <c r="S87" s="20"/>
      <c r="T87" s="20"/>
      <c r="U87" s="20"/>
      <c r="V87" s="20"/>
      <c r="W87" s="20"/>
      <c r="X87" s="20"/>
      <c r="Y87" s="22"/>
      <c r="Z87" s="22"/>
      <c r="AA87" s="22"/>
      <c r="AB87" s="22"/>
      <c r="AC87" s="22"/>
      <c r="AD87" s="22"/>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row>
    <row r="88" spans="2:94" ht="33.75" customHeight="1">
      <c r="B88" s="20"/>
      <c r="C88" s="21"/>
      <c r="D88" s="20"/>
      <c r="E88" s="20"/>
      <c r="F88" s="20"/>
      <c r="G88" s="20"/>
      <c r="H88" s="20"/>
      <c r="I88" s="20"/>
      <c r="J88" s="20"/>
      <c r="K88" s="20"/>
      <c r="L88" s="20"/>
      <c r="M88" s="20"/>
      <c r="N88" s="20"/>
      <c r="O88" s="20"/>
      <c r="P88" s="20"/>
      <c r="Q88" s="20"/>
      <c r="R88" s="20"/>
      <c r="S88" s="20"/>
      <c r="T88" s="20"/>
      <c r="U88" s="20"/>
      <c r="V88" s="20"/>
      <c r="W88" s="20"/>
      <c r="X88" s="20"/>
      <c r="Y88" s="22"/>
      <c r="Z88" s="22"/>
      <c r="AA88" s="22"/>
      <c r="AB88" s="22"/>
      <c r="AC88" s="22"/>
      <c r="AD88" s="22"/>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row>
    <row r="89" spans="2:94" ht="33.75" customHeight="1">
      <c r="B89" s="20"/>
      <c r="C89" s="21"/>
      <c r="D89" s="20"/>
      <c r="E89" s="20"/>
      <c r="F89" s="20"/>
      <c r="G89" s="20"/>
      <c r="H89" s="20"/>
      <c r="I89" s="20"/>
      <c r="J89" s="20"/>
      <c r="K89" s="20"/>
      <c r="L89" s="20"/>
      <c r="M89" s="20"/>
      <c r="N89" s="20"/>
      <c r="O89" s="20"/>
      <c r="P89" s="20"/>
      <c r="Q89" s="20"/>
      <c r="R89" s="20"/>
      <c r="S89" s="20"/>
      <c r="T89" s="20"/>
      <c r="U89" s="20"/>
      <c r="V89" s="20"/>
      <c r="W89" s="20"/>
      <c r="X89" s="20"/>
      <c r="Y89" s="22"/>
      <c r="Z89" s="22"/>
      <c r="AA89" s="22"/>
      <c r="AB89" s="22"/>
      <c r="AC89" s="22"/>
      <c r="AD89" s="22"/>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row>
    <row r="90" spans="2:94" ht="33.75" customHeight="1">
      <c r="B90" s="20"/>
      <c r="C90" s="21"/>
      <c r="D90" s="20"/>
      <c r="E90" s="20"/>
      <c r="F90" s="20"/>
      <c r="G90" s="20"/>
      <c r="H90" s="20"/>
      <c r="I90" s="20"/>
      <c r="J90" s="20"/>
      <c r="K90" s="20"/>
      <c r="L90" s="20"/>
      <c r="M90" s="20"/>
      <c r="N90" s="20"/>
      <c r="O90" s="20"/>
      <c r="P90" s="20"/>
      <c r="Q90" s="20"/>
      <c r="R90" s="20"/>
      <c r="S90" s="20"/>
      <c r="T90" s="20"/>
      <c r="U90" s="20"/>
      <c r="V90" s="20"/>
      <c r="W90" s="20"/>
      <c r="X90" s="20"/>
      <c r="Y90" s="22"/>
      <c r="Z90" s="22"/>
      <c r="AA90" s="22"/>
      <c r="AB90" s="22"/>
      <c r="AC90" s="22"/>
      <c r="AD90" s="22"/>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row>
    <row r="91" spans="2:94" ht="33.75" customHeight="1">
      <c r="B91" s="20"/>
      <c r="C91" s="21"/>
      <c r="D91" s="20"/>
      <c r="E91" s="20"/>
      <c r="F91" s="20"/>
      <c r="G91" s="20"/>
      <c r="H91" s="20"/>
      <c r="I91" s="20"/>
      <c r="J91" s="20"/>
      <c r="K91" s="20"/>
      <c r="L91" s="20"/>
      <c r="M91" s="20"/>
      <c r="N91" s="20"/>
      <c r="O91" s="20"/>
      <c r="P91" s="20"/>
      <c r="Q91" s="20"/>
      <c r="R91" s="20"/>
      <c r="S91" s="20"/>
      <c r="T91" s="20"/>
      <c r="U91" s="20"/>
      <c r="V91" s="20"/>
      <c r="W91" s="20"/>
      <c r="X91" s="20"/>
      <c r="Y91" s="22"/>
      <c r="Z91" s="22"/>
      <c r="AA91" s="22"/>
      <c r="AB91" s="22"/>
      <c r="AC91" s="22"/>
      <c r="AD91" s="22"/>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row>
    <row r="92" spans="2:94" ht="33.75" customHeight="1">
      <c r="B92" s="20"/>
      <c r="C92" s="21"/>
      <c r="D92" s="20"/>
      <c r="E92" s="20"/>
      <c r="F92" s="20"/>
      <c r="G92" s="20"/>
      <c r="H92" s="20"/>
      <c r="I92" s="20"/>
      <c r="J92" s="20"/>
      <c r="K92" s="20"/>
      <c r="L92" s="20"/>
      <c r="M92" s="20"/>
      <c r="N92" s="20"/>
      <c r="O92" s="20"/>
      <c r="P92" s="20"/>
      <c r="Q92" s="20"/>
      <c r="R92" s="20"/>
      <c r="S92" s="20"/>
      <c r="T92" s="20"/>
      <c r="U92" s="20"/>
      <c r="V92" s="20"/>
      <c r="W92" s="20"/>
      <c r="X92" s="20"/>
      <c r="Y92" s="22"/>
      <c r="Z92" s="22"/>
      <c r="AA92" s="22"/>
      <c r="AB92" s="22"/>
      <c r="AC92" s="22"/>
      <c r="AD92" s="22"/>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row>
    <row r="93" spans="2:94" ht="33.75" customHeight="1">
      <c r="B93" s="20"/>
      <c r="C93" s="21"/>
      <c r="D93" s="20"/>
      <c r="E93" s="20"/>
      <c r="F93" s="20"/>
      <c r="G93" s="20"/>
      <c r="H93" s="20"/>
      <c r="I93" s="20"/>
      <c r="J93" s="20"/>
      <c r="K93" s="20"/>
      <c r="L93" s="20"/>
      <c r="M93" s="20"/>
      <c r="N93" s="20"/>
      <c r="O93" s="20"/>
      <c r="P93" s="20"/>
      <c r="Q93" s="20"/>
      <c r="R93" s="20"/>
      <c r="S93" s="20"/>
      <c r="T93" s="20"/>
      <c r="U93" s="20"/>
      <c r="V93" s="20"/>
      <c r="W93" s="20"/>
      <c r="X93" s="20"/>
      <c r="Y93" s="22"/>
      <c r="Z93" s="22"/>
      <c r="AA93" s="22"/>
      <c r="AB93" s="22"/>
      <c r="AC93" s="22"/>
      <c r="AD93" s="22"/>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row>
    <row r="94" spans="2:94" ht="33.75" customHeight="1">
      <c r="B94" s="20"/>
      <c r="C94" s="21"/>
      <c r="D94" s="20"/>
      <c r="E94" s="20"/>
      <c r="F94" s="20"/>
      <c r="G94" s="20"/>
      <c r="H94" s="20"/>
      <c r="I94" s="20"/>
      <c r="J94" s="20"/>
      <c r="K94" s="20"/>
      <c r="L94" s="20"/>
      <c r="M94" s="20"/>
      <c r="N94" s="20"/>
      <c r="O94" s="20"/>
      <c r="P94" s="20"/>
      <c r="Q94" s="20"/>
      <c r="R94" s="20"/>
      <c r="S94" s="20"/>
      <c r="T94" s="20"/>
      <c r="U94" s="20"/>
      <c r="V94" s="20"/>
      <c r="W94" s="20"/>
      <c r="X94" s="20"/>
      <c r="Y94" s="22"/>
      <c r="Z94" s="22"/>
      <c r="AA94" s="22"/>
      <c r="AB94" s="22"/>
      <c r="AC94" s="22"/>
      <c r="AD94" s="22"/>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row>
    <row r="95" spans="2:94" ht="33.75" customHeight="1">
      <c r="B95" s="20"/>
      <c r="C95" s="21"/>
      <c r="D95" s="20"/>
      <c r="E95" s="20"/>
      <c r="F95" s="20"/>
      <c r="G95" s="20"/>
      <c r="H95" s="20"/>
      <c r="I95" s="20"/>
      <c r="J95" s="20"/>
      <c r="K95" s="20"/>
      <c r="L95" s="20"/>
      <c r="M95" s="20"/>
      <c r="N95" s="20"/>
      <c r="O95" s="20"/>
      <c r="P95" s="20"/>
      <c r="Q95" s="20"/>
      <c r="R95" s="20"/>
      <c r="S95" s="20"/>
      <c r="T95" s="20"/>
      <c r="U95" s="20"/>
      <c r="V95" s="20"/>
      <c r="W95" s="20"/>
      <c r="X95" s="20"/>
      <c r="Y95" s="22"/>
      <c r="Z95" s="22"/>
      <c r="AA95" s="22"/>
      <c r="AB95" s="22"/>
      <c r="AC95" s="22"/>
      <c r="AD95" s="22"/>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row>
    <row r="96" spans="2:94" ht="33.75" customHeight="1">
      <c r="B96" s="20"/>
      <c r="C96" s="21"/>
      <c r="D96" s="20"/>
      <c r="E96" s="20"/>
      <c r="F96" s="20"/>
      <c r="G96" s="20"/>
      <c r="H96" s="20"/>
      <c r="I96" s="20"/>
      <c r="J96" s="20"/>
      <c r="K96" s="20"/>
      <c r="L96" s="20"/>
      <c r="M96" s="20"/>
      <c r="N96" s="20"/>
      <c r="O96" s="20"/>
      <c r="P96" s="20"/>
      <c r="Q96" s="20"/>
      <c r="R96" s="20"/>
      <c r="S96" s="20"/>
      <c r="T96" s="20"/>
      <c r="U96" s="20"/>
      <c r="V96" s="20"/>
      <c r="W96" s="20"/>
      <c r="X96" s="20"/>
      <c r="Y96" s="22"/>
      <c r="Z96" s="22"/>
      <c r="AA96" s="22"/>
      <c r="AB96" s="22"/>
      <c r="AC96" s="22"/>
      <c r="AD96" s="22"/>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row>
    <row r="97" spans="2:94" ht="33.75" customHeight="1">
      <c r="B97" s="20"/>
      <c r="C97" s="21"/>
      <c r="D97" s="20"/>
      <c r="E97" s="20"/>
      <c r="F97" s="20"/>
      <c r="G97" s="20"/>
      <c r="H97" s="20"/>
      <c r="I97" s="20"/>
      <c r="J97" s="20"/>
      <c r="K97" s="20"/>
      <c r="L97" s="20"/>
      <c r="M97" s="20"/>
      <c r="N97" s="20"/>
      <c r="O97" s="20"/>
      <c r="P97" s="20"/>
      <c r="Q97" s="20"/>
      <c r="R97" s="20"/>
      <c r="S97" s="20"/>
      <c r="T97" s="20"/>
      <c r="U97" s="20"/>
      <c r="V97" s="20"/>
      <c r="W97" s="20"/>
      <c r="X97" s="20"/>
      <c r="Y97" s="22"/>
      <c r="Z97" s="22"/>
      <c r="AA97" s="22"/>
      <c r="AB97" s="22"/>
      <c r="AC97" s="22"/>
      <c r="AD97" s="22"/>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row>
    <row r="98" spans="2:94" ht="33.75" customHeight="1">
      <c r="B98" s="20"/>
      <c r="C98" s="21"/>
      <c r="D98" s="20"/>
      <c r="E98" s="20"/>
      <c r="F98" s="20"/>
      <c r="G98" s="20"/>
      <c r="H98" s="20"/>
      <c r="I98" s="20"/>
      <c r="J98" s="20"/>
      <c r="K98" s="20"/>
      <c r="L98" s="20"/>
      <c r="M98" s="20"/>
      <c r="N98" s="20"/>
      <c r="O98" s="20"/>
      <c r="P98" s="20"/>
      <c r="Q98" s="20"/>
      <c r="R98" s="20"/>
      <c r="S98" s="20"/>
      <c r="T98" s="20"/>
      <c r="U98" s="20"/>
      <c r="V98" s="20"/>
      <c r="W98" s="20"/>
      <c r="X98" s="20"/>
      <c r="Y98" s="22"/>
      <c r="Z98" s="22"/>
      <c r="AA98" s="22"/>
      <c r="AB98" s="22"/>
      <c r="AC98" s="22"/>
      <c r="AD98" s="22"/>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row>
  </sheetData>
  <sheetProtection formatCells="0" formatColumns="0" formatRows="0" insertColumns="0" insertRows="0" deleteColumns="0" deleteRows="0"/>
  <mergeCells count="66">
    <mergeCell ref="G8:G9"/>
    <mergeCell ref="B33:B36"/>
    <mergeCell ref="B21:B24"/>
    <mergeCell ref="B25:B28"/>
    <mergeCell ref="B29:B32"/>
    <mergeCell ref="F7:F9"/>
    <mergeCell ref="B7:B9"/>
    <mergeCell ref="C7:C9"/>
    <mergeCell ref="B17:B19"/>
    <mergeCell ref="D7:D9"/>
    <mergeCell ref="E7:E9"/>
    <mergeCell ref="B10:B12"/>
    <mergeCell ref="C10:C12"/>
    <mergeCell ref="H8:H9"/>
    <mergeCell ref="M8:M9"/>
    <mergeCell ref="L8:L9"/>
    <mergeCell ref="K8:K9"/>
    <mergeCell ref="Z8:Z9"/>
    <mergeCell ref="Y8:Y9"/>
    <mergeCell ref="X8:X9"/>
    <mergeCell ref="U8:U9"/>
    <mergeCell ref="P8:P9"/>
    <mergeCell ref="T8:T9"/>
    <mergeCell ref="S8:S9"/>
    <mergeCell ref="J8:J9"/>
    <mergeCell ref="I8:I9"/>
    <mergeCell ref="N8:N9"/>
    <mergeCell ref="BA14:BC14"/>
    <mergeCell ref="AE13:AH13"/>
    <mergeCell ref="AI13:AL13"/>
    <mergeCell ref="AU13:AX13"/>
    <mergeCell ref="O8:O9"/>
    <mergeCell ref="AZ7:AZ9"/>
    <mergeCell ref="AD8:AD9"/>
    <mergeCell ref="AA8:AA9"/>
    <mergeCell ref="AY8:AY9"/>
    <mergeCell ref="V8:V9"/>
    <mergeCell ref="W8:W9"/>
    <mergeCell ref="AC8:AC9"/>
    <mergeCell ref="BM8:BM9"/>
    <mergeCell ref="CO10:CO12"/>
    <mergeCell ref="AG4:AU4"/>
    <mergeCell ref="CA8:CA9"/>
    <mergeCell ref="CA10:CA12"/>
    <mergeCell ref="BT8:BT9"/>
    <mergeCell ref="BU8:BU9"/>
    <mergeCell ref="BT10:BT12"/>
    <mergeCell ref="BU10:BU12"/>
    <mergeCell ref="BN10:BN12"/>
    <mergeCell ref="BG8:BG9"/>
    <mergeCell ref="CP8:CP9"/>
    <mergeCell ref="CP10:CP12"/>
    <mergeCell ref="CO8:CO9"/>
    <mergeCell ref="Z4:AD4"/>
    <mergeCell ref="CH8:CH9"/>
    <mergeCell ref="CI8:CI9"/>
    <mergeCell ref="CH10:CH12"/>
    <mergeCell ref="CI10:CI12"/>
    <mergeCell ref="BF8:BF9"/>
    <mergeCell ref="BF10:BF12"/>
    <mergeCell ref="CB8:CB9"/>
    <mergeCell ref="CB10:CB12"/>
    <mergeCell ref="BM10:BM12"/>
    <mergeCell ref="BG10:BG12"/>
    <mergeCell ref="BN8:BN9"/>
    <mergeCell ref="AB8:AB9"/>
  </mergeCells>
  <dataValidations xWindow="478" yWindow="440" count="64">
    <dataValidation type="textLength" allowBlank="1" showInputMessage="1" showErrorMessage="1" sqref="C17:C20 B25:B36 B21" xr:uid="{B993EBAD-37F9-412A-9E62-23839433171A}">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BA7:BA8 BD8 BH7:BH8 BK8 BO7:BO8 BR8 BV7:BV8 BY8 CC7:CC8 CF8 CJ7:CJ8 CM8" xr:uid="{14488FAE-8146-4FA7-B3CF-32863EFBE3C3}"/>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E7" xr:uid="{F178A1FE-1418-4CA4-BCE5-0A004300DFD6}"/>
    <dataValidation allowBlank="1" showInputMessage="1" showErrorMessage="1" prompt="Totalice el costo de las acciones al finalizar la vigencia del documento CONPES." sqref="AD8" xr:uid="{0FA63386-06CE-48BD-A425-CF22B7CD96EF}"/>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B37F4DFF-9F0B-4AB2-9BA6-D5BF84DEFEB6}"/>
    <dataValidation allowBlank="1" showInputMessage="1" showErrorMessage="1" prompt="Escriba la fecha de finalización de la acción._x000a__x000a_Formato DD/MM/AAAA." sqref="L8" xr:uid="{C9F0E88B-5227-4411-AA0E-F426DB0FD5BA}"/>
    <dataValidation allowBlank="1" showInputMessage="1" showErrorMessage="1" prompt="Escriba la fecha de inicio de la acción._x000a__x000a_Formato DD/MM/AAAA." sqref="K8" xr:uid="{CE4535B3-610A-4D87-9DD6-90F94B885574}"/>
    <dataValidation allowBlank="1" showInputMessage="1" showErrorMessage="1" prompt="Escriba el correo electrónico de la persona responsable de reportar la ejecución de la acción." sqref="J8" xr:uid="{BA08EDC8-F080-4DC5-AC10-EED5490AB95D}"/>
    <dataValidation allowBlank="1" showInputMessage="1" showErrorMessage="1" prompt="Escriba el nombre de la Dirección, Subdirección, Grupo o Unidad encargada de la ejecución de la acción._x000a__x000a_Utilice nombres completos y no siglas." sqref="H8" xr:uid="{426C1B4C-F027-4BD6-A712-E5E0C42EEC8B}"/>
    <dataValidation allowBlank="1" showInputMessage="1" showErrorMessage="1" prompt="Escriba la entidad responsable de la ejecución de la acción. Utilice nombres completos y no siglas." sqref="G8" xr:uid="{2E41F1D9-6D37-45A2-A9C4-71A916028B64}"/>
    <dataValidation allowBlank="1" showInputMessage="1" showErrorMessage="1" prompt="Escriba los recursos asignados para cada vigencia" sqref="AU10 AW10 CM10:CM12 CF10:CF12 BY10:BY12 BR10:BR12 BK10:BK12 AK10:AK12 AG10:AG12 AI10:AI12 BD10:BD12 AE10:AE12 AU12 AW12" xr:uid="{2F087E57-1604-4988-B82E-0A055C4FB9A6}"/>
    <dataValidation allowBlank="1" showInputMessage="1" showErrorMessage="1" prompt="Total costo acción Ni -Total recurso asignado acción Ni." sqref="AF14 AH14 AJ14:AT14 AV14:AX14" xr:uid="{23257DF3-910D-4DD4-B548-5A0592C9F613}"/>
    <dataValidation allowBlank="1" showInputMessage="1" showErrorMessage="1" prompt="Escriba la fuente de financiamiento de la acción para cada vigencia." sqref="AU11 AW11" xr:uid="{CEABDEF4-B0FC-4EAA-A87C-3B2141B1A2E0}"/>
    <dataValidation allowBlank="1" showInputMessage="1" showErrorMessage="1" prompt="El balance cualitativo corresponde a las instrucciones indicadas en esta sección para cada uno de los cortes establecidos en el documento CONPES." sqref="B16" xr:uid="{BB9C5C3B-9D95-4E03-9083-531EB4B5130A}"/>
    <dataValidation allowBlank="1" showInputMessage="1" showErrorMessage="1" prompt="En caso de cambios en los responsables de la ejecución, por favor actualizar la información con la del nuevo responsable." sqref="G7" xr:uid="{E7B4A965-CF86-489F-8622-F5C67FF59CDC}"/>
    <dataValidation allowBlank="1" showInputMessage="1" showErrorMessage="1" prompt="Escriba el nombre completo de la persona responsable de reportar la ejecución de la acción." sqref="I8" xr:uid="{9D9F54F5-B569-4FC4-A674-5CC0DE7D7C9C}"/>
    <dataValidation allowBlank="1" showInputMessage="1" showErrorMessage="1" prompt="Defina el período de tiempo en el que la acción será ejecutada." sqref="K7:L7" xr:uid="{8F7E0E19-3A96-454A-A09A-A1BBF549D759}"/>
    <dataValidation allowBlank="1" showInputMessage="1" showErrorMessage="1" prompt="Escriba la fecha de aprobación del Documento CONPES que se encuentra en el documento publicado (instrucciones PAS. Paso 1. Datos básicos)._x000a__x000a_Formato DD/MM/AAAA." sqref="I4:J4" xr:uid="{79484BDD-C484-4D44-AF87-675698EFB804}"/>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X7" xr:uid="{FF9EF515-97DF-42C2-AF5F-EA68536E4E40}"/>
    <dataValidation type="decimal" allowBlank="1" showInputMessage="1" showErrorMessage="1" sqref="Y10:AC12" xr:uid="{BACF5A02-83CA-4326-A8BA-0E229CBD34ED}">
      <formula1>1</formula1>
      <formula2>1000000000</formula2>
    </dataValidation>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A9 BH9 BO9 BV9 CC9 CJ9" xr:uid="{A4609C32-6DCC-4736-9610-48B99C3FDAF7}"/>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B9:BC9 BI9:BJ9 BP9:BQ9 BW9:BX9 CD9:CE9 CK9:CL9" xr:uid="{69A8CBF4-6663-499B-AD18-1C62451ADEF4}"/>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BE9 BL9 BS9 BZ9 CG9 CN9" xr:uid="{AD1C0786-31A7-498E-BA81-A42EF1AAEC57}"/>
    <dataValidation allowBlank="1" showInputMessage="1" showErrorMessage="1" prompt="Escriba el avance acumulado financiero para cada acción formulada (recursos ejecutados en desarrollo de la acción). _x000a__x000a_" sqref="BD9 BK9 BR9 BY9 CF9 CM9" xr:uid="{F4DEA3CA-45FD-43DB-A849-E854ACBB8F5B}"/>
    <dataValidation allowBlank="1" showInputMessage="1" showErrorMessage="1" prompt="Total recurso asignado acción Ni - Total costo acción Ni" sqref="AE14 AU14 AI14 AY14" xr:uid="{AECBFDF1-7DFC-4E19-9959-802F0E3C5220}"/>
    <dataValidation allowBlank="1" showInputMessage="1" showErrorMessage="1" prompt="Total recurso asignado acción Ni - Total costo acción Ni _x000a_" sqref="AG14" xr:uid="{F006E1D0-AD4E-44AE-B542-459C74380382}"/>
    <dataValidation allowBlank="1" showInputMessage="1" showErrorMessage="1" prompt="Porcentaje de cumplimiento del objetivo general: Realice una sumatoria del porcentaje de cumplimiento de los objetivos específicos." sqref="BF14:BG14 BM14:BN14 BT14:BU14 CA14:CB14 CH14:CI14 CO14:CP14" xr:uid="{1B466931-B0C8-470E-AA3A-9DA400C0B0C2}"/>
    <dataValidation allowBlank="1" showInputMessage="1" showErrorMessage="1" prompt="Efectúe la diferencia entre los costos de las acciones y los recursos asignados para cada vigencia y para el agregado de las vigencias." sqref="B14" xr:uid="{CBE42411-0014-4F3D-AB59-3C72EE5A40D9}"/>
    <dataValidation allowBlank="1" showInputMessage="1" showErrorMessage="1" prompt="Recursos ejecutados (acumulados) en millones de pesos._x000a__x000a_ " sqref="BD14 BK14 BR14 BY14 CF14 CM14" xr:uid="{2AE9D493-044F-45F3-8883-50A0EA68EEF9}"/>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BE14 BL14 BS14 BZ14 CG14 CN14" xr:uid="{6BD82F0F-164C-4E33-8A5C-BB9AD40F79A0}"/>
    <dataValidation type="textLength" allowBlank="1" showInputMessage="1" showErrorMessage="1" error="El número de carácteres debe estar entre 50 y 500. " prompt="Escriba el objetivo general del documento CONPES aprobado (instrucciones PAS. Paso 1. Datos básicos)._x000a_" sqref="E5" xr:uid="{9B18C54A-1EA2-42B5-A2BA-E2D2950F2C3A}">
      <formula1>50</formula1>
      <formula2>500</formula2>
    </dataValidation>
    <dataValidation allowBlank="1" showInputMessage="1" showErrorMessage="1" prompt="1. Totalice el costos de las acciones por vigencia._x000a_2. Totalice los recursos asignados de las acciones por vigencia." sqref="U13:W13 C13:S13" xr:uid="{A14B6EC8-E37C-4DDF-BDCC-CAAC3DC8CA8B}"/>
    <dataValidation allowBlank="1" showInputMessage="1" showErrorMessage="1" prompt="Escriba la fórmula de cálculo del indicador, teniendo en cuenta las indicaciones del paso 1. Plan de acción en la hoja &quot;Instrucciones PAS&quot;." sqref="O8:O9" xr:uid="{893FE4D7-F155-4E9F-BF55-B87FA8D75584}"/>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BF8:BG8 BM8:BN8 BT8:BU8 CA8:CB8 CH8:CI8 CO8:CP8" xr:uid="{10E9625D-C50F-4D80-B6CE-79E77BDF56EF}"/>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xr:uid="{16874DB6-E30D-4079-ABFE-33D1344A2501}"/>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44AA82EF-AF07-4895-AA06-AB6493E494D2}"/>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675CD810-F7FC-4F22-A830-B12547ECC891}"/>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D9DD0C9A-3685-4ED8-B13F-D494E4BEBDF4}"/>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AZ7:AZ9" xr:uid="{23E99906-1317-45DF-ABD9-6D67F60E9196}"/>
    <dataValidation allowBlank="1" showInputMessage="1" showErrorMessage="1" prompt="Los indicadores de cumplimiento se clasifican en:_x000a_1. Indicadores de gestión._x000a_2. Indicadores de producto._x000a_3. Indicadores de resultado._x000a__x000a_Para mayor información consulte la hoja de Instrucciones PAS" sqref="M8:M9" xr:uid="{48DCAA3B-F002-4269-B5A0-81843D65FFF2}"/>
    <dataValidation allowBlank="1" showInputMessage="1" showErrorMessage="1" prompt="Total de los recursos asignados para cada acción al finalizar la vigencia del documento CONPES." sqref="AY8" xr:uid="{14F1A3D8-3817-4158-948E-3656DE3C7E97}"/>
    <dataValidation allowBlank="1" showInputMessage="1" showErrorMessage="1" prompt="Ver pestaña &quot;instrucciones PAS&quot; paso 3. Adicione o elimine filas conforme al número de cortes establecidos. Responda las preguntas en maximo 750 caracteres.  _x000a_" sqref="B17:B20" xr:uid="{31B20405-22B9-479D-BC11-83A5A628E110}"/>
    <dataValidation allowBlank="1" showInputMessage="1" showErrorMessage="1" prompt="La sección de seguimiento a la ejecución de las acciones debe diligenciarse una vez el documento CONPES ha sido aprobado, y debe actualizarse de acuerdo a los cortes establecidos en el documento." sqref="BA6:BN6 BP6:CP6" xr:uid="{DAB8BADC-5193-4572-B9C6-22563EC71945}"/>
    <dataValidation allowBlank="1" showInputMessage="1" showErrorMessage="1" prompt="Escriba el nombre del documento CONPES como fue aprobado en sesión CONPES (instrucciones PAS paso1. Datos básicos)." sqref="F3:Y3" xr:uid="{B49F2321-B6D5-4D3E-A43D-9D4C96299E6C}"/>
    <dataValidation allowBlank="1" showInputMessage="1" showErrorMessage="1" prompt="Escriba el número del documento CONPES, que fue asignado en el momento de la publicación (instrucciones PAS paso 1. Datos Básicos)." sqref="F4" xr:uid="{A636A148-7026-4672-9289-7A251A089BFF}"/>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BA14:BC14 BH14:BJ14 BO14:BQ14 BV14:BX14 CC14:CE14 CJ14:CL14" xr:uid="{C9C06962-00CC-403D-99CB-ADD9696B0C66}"/>
    <dataValidation allowBlank="1" showInputMessage="1" showErrorMessage="1" prompt="La sección de Plan de Acción debe diligenciarse en el momento de la elaboración del documento CONPES." sqref="BO6 C6:AY6" xr:uid="{3513C2CE-897D-42AC-AF89-CBF89EB0CD7F}"/>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Y7:AD7" xr:uid="{F5DB38EF-5BF3-4693-8F60-25FB6EBA1829}"/>
    <dataValidation allowBlank="1" showInputMessage="1" showErrorMessage="1" prompt="Escriba el nombre del documento CONPES como fue aprobado en sesión CONPES (instrucciones PAS paso 0. Datos básicos)." sqref="E3" xr:uid="{8899C815-98BD-427C-8411-677B35AF2BCC}"/>
    <dataValidation allowBlank="1" showInputMessage="1" showErrorMessage="1" prompt="Escriba el número del documento CONPES, que fue asignado en el momento de la publicación (instrucciones PAS paso 0. Datos Básicos)." sqref="E4" xr:uid="{7CF534CD-B7FC-4796-9CD0-6E2DC73ADA46}"/>
    <dataValidation allowBlank="1" showInputMessage="1" showErrorMessage="1" prompt="Dejar vacía." sqref="N4:Q4" xr:uid="{DE2BAB5B-2A5D-4155-AFF2-A07636DF31B9}"/>
    <dataValidation allowBlank="1" showInputMessage="1" showErrorMessage="1" prompt="Escriba las entidades líderes del documento CONPES. Deben ser las que pertenecen al Consejo Nacional de Política Económica y Social (CONPES)." sqref="AG4" xr:uid="{F27781ED-4E07-4A18-BCFF-F31E0C750A97}"/>
    <dataValidation allowBlank="1" showInputMessage="1" showErrorMessage="1" prompt="Indique si la acción formulada depende de la ejecución de otra acción. En caso de que no exista relación escriba la palabra No, en caso contrario indique el número de la acción o las acciones que estén relacionadas con la acción después de la palabra Sí." sqref="F7:F9" xr:uid="{A5573E21-4A9E-4AFB-8633-10D17C5190C9}"/>
    <dataValidation allowBlank="1" showInputMessage="1" showErrorMessage="1" prompt="Escriba el valor de la meta para cada vigencia en línea con la forma de acumulacón definida. _x000a__x000a_Elimine o adicione columnas de acuerdo al tiempo de ejecución de la política._x000a__x000a_" sqref="S8:W9 Y8:AC9" xr:uid="{849D06C9-AC55-40B9-9127-8D0BECA3A105}"/>
    <dataValidation allowBlank="1" showInputMessage="1" showErrorMessage="1" prompt="Escriba el valor de la meta final en línea con la forma de acumulación._x000a__x000a_Acumulado y reducción acumulada: meta del último año de ejecución._x000a__x000a_Flujo y reducción: promedio de metas anuales._x000a__x000a_" sqref="X8:X9" xr:uid="{BDE2F12D-2112-4AED-A00C-A1FC9BA1BBD7}"/>
    <dataValidation allowBlank="1" showInputMessage="1" showErrorMessage="1" prompt="Indique los recursos asignados en millones de pesos y sus fuentes. En los casos en los que no pueda determinar los costos, deje la celda vacía, pero especifique su fuente. Los recursos deben estar en pesos del año de la aprobación del documento." sqref="AE8 AI8 AU8 AM8 AQ8" xr:uid="{140EADC1-34C2-4192-A05B-D61CC105B4AA}"/>
    <dataValidation allowBlank="1" showInputMessage="1" showErrorMessage="1" prompt="Escriba el valor y fecha de la línea base de los indicadores que tienen disponibles dicha información. Recuerde que la línea base debe estar expresada en la misma unidad de la meta." sqref="Q8:R8" xr:uid="{9220AB64-2D73-4EC1-AD63-DC1FE4FED5B1}"/>
    <dataValidation allowBlank="1" showInputMessage="1" showErrorMessage="1" prompt="Seleccione la forma de acumulación del indicador, teniendo en cuenta las indicaciones del paso 1. Plan de acción en la hoja &quot;Instrucciones PAS&quot;." sqref="P8:P9" xr:uid="{F2455A36-C8DC-43A9-85A9-18448F60B29D}"/>
    <dataValidation type="custom" allowBlank="1" showInputMessage="1" showErrorMessage="1" sqref="C10" xr:uid="{F298DF40-16F1-4271-8DA5-4F66BC4F6193}">
      <formula1>1</formula1>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D10:D12 AZ10:AZ12" xr:uid="{1A6C2873-9318-45D5-A32A-2B01D77C29B5}"/>
    <dataValidation allowBlank="1" showInputMessage="1" showErrorMessage="1" prompt="Actualice la fórmula conforme:_x000a_1) Al número de acciones de cada objetivo (adición de filas)_x000a_2) Al corte evaluado, ya que la fórmula está indicando el avance del objetivo 1 en el corte No.1" sqref="CO10:CP12 CH10:CI12 CA10:CB12 BT10:BU12 BM10:BN12 BF10:BG12" xr:uid="{F6427458-9B96-4616-A7BF-DDC43CE64893}"/>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10:E12" xr:uid="{4D715B0D-CD47-47BF-934D-2E09FE608CC7}">
      <formula1>C10</formula1>
    </dataValidation>
    <dataValidation type="textLength" allowBlank="1" showInputMessage="1" showErrorMessage="1" error="El número de carácteres debe estar entre 50 y 500. " prompt="_x000a_" sqref="Z5:CP5" xr:uid="{6C8F4515-6CD5-4452-AF44-A69A57FF30CA}">
      <formula1>50</formula1>
      <formula2>500</formula2>
    </dataValidation>
    <dataValidation type="textLength" allowBlank="1" showInputMessage="1" showErrorMessage="1" sqref="C21:CP36" xr:uid="{BC7E8245-5902-4F5E-BCFA-C474F1B4C9AE}">
      <formula1>0</formula1>
      <formula2>500</formula2>
    </dataValidation>
  </dataValidations>
  <hyperlinks>
    <hyperlink ref="J10" r:id="rId1" xr:uid="{9D54E83D-D243-4793-971E-08E2552E65A2}"/>
    <hyperlink ref="J11" r:id="rId2" xr:uid="{6B582B8F-F4FF-4DF7-8F57-29274C97800E}"/>
    <hyperlink ref="J12" r:id="rId3" xr:uid="{598D7CC7-59E3-4EEB-88D7-299FDB0E4917}"/>
  </hyperlinks>
  <printOptions horizontalCentered="1" verticalCentered="1"/>
  <pageMargins left="0.31496062992125984" right="0.31496062992125984" top="0.35433070866141736" bottom="0.35433070866141736" header="0.31496062992125984" footer="0.31496062992125984"/>
  <pageSetup scale="21" fitToHeight="0" orientation="landscape" r:id="rId4"/>
  <headerFooter>
    <oddFooter>&amp;LF-CA-02 (VERSIÓN 11)&amp;C&amp;P&amp;RSubdirección General de Prospectiva y Desarrollo Nacional</oddFooter>
  </headerFooter>
  <colBreaks count="2" manualBreakCount="2">
    <brk id="24" max="37" man="1"/>
    <brk id="51" max="1048575" man="1"/>
  </colBreaks>
  <ignoredErrors>
    <ignoredError sqref="Z13:AA13 AE13 BE14 AE14:AF14 AH14:AI14 AI13 AU13:AX13 AU14:AY14 AD10:AD13 AK14:AL14" unlockedFormula="1"/>
  </ignoredErrors>
  <drawing r:id="rId5"/>
  <extLst>
    <ext xmlns:x14="http://schemas.microsoft.com/office/spreadsheetml/2009/9/main" uri="{CCE6A557-97BC-4b89-ADB6-D9C93CAAB3DF}">
      <x14:dataValidations xmlns:xm="http://schemas.microsoft.com/office/excel/2006/main" xWindow="478" yWindow="440" count="3">
        <x14:dataValidation type="list" allowBlank="1" showInputMessage="1" showErrorMessage="1" prompt="Seleccione el nombre de la dirección técnica o grupo del DNP responsable de liderar el documento CONPES (instrucciones PAS. Paso 0. Datos básicos). " xr:uid="{29FE4BF4-473E-4820-BD8D-DA4F2D37A921}">
          <x14:formula1>
            <xm:f>Desplegables!$A$10:$A$31</xm:f>
          </x14:formula1>
          <xm:sqref>Z4</xm:sqref>
        </x14:dataValidation>
        <x14:dataValidation type="list" allowBlank="1" showInputMessage="1" showErrorMessage="1" prompt="Seleccione la fuente de los recursos asignados para cada vigencia" xr:uid="{E3D0EFFC-4212-44EE-8978-4FE21511C345}">
          <x14:formula1>
            <xm:f>Desplegables!$D$33:$D$39</xm:f>
          </x14:formula1>
          <xm:sqref>AH10:AH12 AF10:AF12 AJ10:AJ12 AL10:AT12 AX10:AX12 AV10:AV12</xm:sqref>
        </x14:dataValidation>
        <x14:dataValidation type="list" allowBlank="1" showInputMessage="1" showErrorMessage="1" prompt="Los indicadores de cumplimiento se clasifican en:_x000a_1. Indicadores de gestión._x000a_2. Indicadores de producto._x000a_3. Indicadores de resultado._x000a__x000a_Consulte la hoja &quot;Instrucciones PAS&quot; para más información_x000a__x000a_" xr:uid="{80297EC4-F5B1-4CDB-A025-CE9AB1B23B3F}">
          <x14:formula1>
            <xm:f>Desplegables!$A$3:$A$5</xm:f>
          </x14:formula1>
          <xm:sqref>M10:M12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2"/>
  <sheetViews>
    <sheetView showGridLines="0" topLeftCell="A6" zoomScale="25" zoomScaleNormal="25" zoomScaleSheetLayoutView="32" workbookViewId="0">
      <selection activeCell="A3" sqref="A3"/>
    </sheetView>
  </sheetViews>
  <sheetFormatPr baseColWidth="10" defaultColWidth="11.44140625" defaultRowHeight="13.2"/>
  <cols>
    <col min="1" max="1" width="29.6640625" customWidth="1"/>
    <col min="2" max="2" width="150.33203125" customWidth="1"/>
  </cols>
  <sheetData>
    <row r="1" spans="1:2" ht="27.75" customHeight="1">
      <c r="A1" s="205" t="s">
        <v>88</v>
      </c>
      <c r="B1" s="205"/>
    </row>
    <row r="2" spans="1:2" ht="30.75" customHeight="1">
      <c r="A2" s="142" t="s">
        <v>89</v>
      </c>
      <c r="B2" s="142" t="s">
        <v>87</v>
      </c>
    </row>
    <row r="3" spans="1:2" ht="158.4">
      <c r="A3" s="107" t="s">
        <v>90</v>
      </c>
      <c r="B3" s="88" t="s">
        <v>91</v>
      </c>
    </row>
    <row r="4" spans="1:2" ht="145.19999999999999">
      <c r="A4" s="203" t="s">
        <v>92</v>
      </c>
      <c r="B4" s="88" t="s">
        <v>93</v>
      </c>
    </row>
    <row r="5" spans="1:2" ht="118.8">
      <c r="A5" s="203"/>
      <c r="B5" s="88" t="s">
        <v>94</v>
      </c>
    </row>
    <row r="6" spans="1:2" ht="48" customHeight="1">
      <c r="A6" s="203"/>
      <c r="B6" s="88" t="s">
        <v>95</v>
      </c>
    </row>
    <row r="7" spans="1:2" ht="82.5" customHeight="1">
      <c r="A7" s="203"/>
      <c r="B7" s="88" t="s">
        <v>96</v>
      </c>
    </row>
    <row r="8" spans="1:2" ht="33.75" customHeight="1">
      <c r="A8" s="203"/>
      <c r="B8" s="127" t="s">
        <v>97</v>
      </c>
    </row>
    <row r="9" spans="1:2" ht="225.6" customHeight="1">
      <c r="A9" s="204"/>
      <c r="B9" s="127" t="s">
        <v>98</v>
      </c>
    </row>
    <row r="10" spans="1:2" ht="211.2">
      <c r="A10" s="204"/>
      <c r="B10" s="128" t="s">
        <v>99</v>
      </c>
    </row>
    <row r="11" spans="1:2" ht="47.25" customHeight="1">
      <c r="A11" s="203"/>
      <c r="B11" s="128" t="s">
        <v>100</v>
      </c>
    </row>
    <row r="12" spans="1:2" ht="45" customHeight="1">
      <c r="A12" s="203"/>
      <c r="B12" s="88" t="s">
        <v>101</v>
      </c>
    </row>
    <row r="13" spans="1:2" ht="41.25" customHeight="1">
      <c r="A13" s="203"/>
      <c r="B13" s="88" t="s">
        <v>102</v>
      </c>
    </row>
    <row r="14" spans="1:2" ht="270.75" customHeight="1">
      <c r="A14" s="203" t="s">
        <v>103</v>
      </c>
      <c r="B14" s="89" t="s">
        <v>104</v>
      </c>
    </row>
    <row r="15" spans="1:2" ht="250.8">
      <c r="A15" s="203"/>
      <c r="B15" s="89" t="s">
        <v>105</v>
      </c>
    </row>
    <row r="16" spans="1:2" ht="355.5" customHeight="1">
      <c r="A16" s="203"/>
      <c r="B16" s="89" t="s">
        <v>106</v>
      </c>
    </row>
    <row r="17" spans="1:2" ht="180" customHeight="1">
      <c r="A17" s="107" t="s">
        <v>107</v>
      </c>
      <c r="B17" s="124" t="s">
        <v>108</v>
      </c>
    </row>
    <row r="19" spans="1:2" ht="15.6">
      <c r="A19" s="205" t="s">
        <v>109</v>
      </c>
      <c r="B19" s="205"/>
    </row>
    <row r="20" spans="1:2" ht="14.4" thickBot="1">
      <c r="A20" s="142" t="s">
        <v>89</v>
      </c>
      <c r="B20" s="142" t="s">
        <v>87</v>
      </c>
    </row>
    <row r="21" spans="1:2" ht="45.9" customHeight="1" thickTop="1">
      <c r="A21" s="212" t="s">
        <v>110</v>
      </c>
      <c r="B21" s="85" t="s">
        <v>111</v>
      </c>
    </row>
    <row r="22" spans="1:2" ht="59.25" customHeight="1">
      <c r="A22" s="213"/>
      <c r="B22" s="86" t="s">
        <v>112</v>
      </c>
    </row>
    <row r="23" spans="1:2" ht="66">
      <c r="A23" s="214"/>
      <c r="B23" s="86" t="s">
        <v>113</v>
      </c>
    </row>
    <row r="24" spans="1:2" ht="26.25" customHeight="1">
      <c r="A24" s="214" t="s">
        <v>114</v>
      </c>
      <c r="B24" s="86" t="s">
        <v>115</v>
      </c>
    </row>
    <row r="25" spans="1:2" ht="20.25" customHeight="1">
      <c r="A25" s="214"/>
      <c r="B25" s="86" t="s">
        <v>116</v>
      </c>
    </row>
    <row r="26" spans="1:2" ht="25.5" customHeight="1">
      <c r="A26" s="214"/>
      <c r="B26" s="86" t="s">
        <v>117</v>
      </c>
    </row>
    <row r="27" spans="1:2" ht="59.25" customHeight="1">
      <c r="A27" s="214"/>
      <c r="B27" s="86" t="s">
        <v>118</v>
      </c>
    </row>
    <row r="28" spans="1:2" ht="68.25" customHeight="1">
      <c r="A28" s="214"/>
      <c r="B28" s="86" t="s">
        <v>119</v>
      </c>
    </row>
    <row r="29" spans="1:2" ht="59.25" customHeight="1">
      <c r="A29" s="214"/>
      <c r="B29" s="86" t="s">
        <v>120</v>
      </c>
    </row>
    <row r="30" spans="1:2" ht="43.5" customHeight="1">
      <c r="A30" s="214"/>
      <c r="B30" s="86" t="s">
        <v>121</v>
      </c>
    </row>
    <row r="31" spans="1:2" ht="30" customHeight="1">
      <c r="A31" s="214"/>
      <c r="B31" s="86" t="s">
        <v>122</v>
      </c>
    </row>
    <row r="32" spans="1:2" ht="32.25" customHeight="1">
      <c r="A32" s="214"/>
      <c r="B32" s="86" t="s">
        <v>123</v>
      </c>
    </row>
    <row r="33" spans="1:11" ht="52.8">
      <c r="A33" s="214" t="s">
        <v>124</v>
      </c>
      <c r="B33" s="86" t="s">
        <v>125</v>
      </c>
    </row>
    <row r="34" spans="1:11" ht="52.8">
      <c r="A34" s="214"/>
      <c r="B34" s="86" t="s">
        <v>126</v>
      </c>
    </row>
    <row r="35" spans="1:11" ht="114.6" customHeight="1">
      <c r="A35" s="214"/>
      <c r="B35" s="87" t="s">
        <v>127</v>
      </c>
    </row>
    <row r="39" spans="1:11" ht="13.8" thickBot="1"/>
    <row r="40" spans="1:11" ht="27.75" customHeight="1" thickTop="1" thickBot="1">
      <c r="A40" s="210" t="s">
        <v>128</v>
      </c>
      <c r="B40" s="211"/>
    </row>
    <row r="41" spans="1:11" ht="30.75" customHeight="1" thickTop="1">
      <c r="A41" s="206" t="s">
        <v>129</v>
      </c>
      <c r="B41" s="207"/>
    </row>
    <row r="42" spans="1:11" ht="27.75" customHeight="1">
      <c r="A42" s="206" t="s">
        <v>130</v>
      </c>
      <c r="B42" s="207"/>
    </row>
    <row r="43" spans="1:11" ht="27.75" customHeight="1">
      <c r="A43" s="206" t="s">
        <v>131</v>
      </c>
      <c r="B43" s="207"/>
    </row>
    <row r="44" spans="1:11" ht="27.75" customHeight="1" thickBot="1">
      <c r="A44" s="208" t="s">
        <v>132</v>
      </c>
      <c r="B44" s="209"/>
    </row>
    <row r="45" spans="1:11" ht="13.8" thickTop="1"/>
    <row r="47" spans="1:11" ht="18">
      <c r="A47" s="215"/>
      <c r="B47" s="218"/>
      <c r="C47" s="218"/>
      <c r="D47" s="218"/>
      <c r="E47" s="218"/>
      <c r="F47" s="218"/>
      <c r="G47" s="218"/>
      <c r="H47" s="218"/>
      <c r="I47" s="218"/>
      <c r="J47" s="218"/>
      <c r="K47" s="218"/>
    </row>
    <row r="48" spans="1:11" ht="18">
      <c r="A48" s="215"/>
      <c r="B48" s="110"/>
      <c r="C48" s="110"/>
      <c r="D48" s="110"/>
      <c r="E48" s="110"/>
      <c r="F48" s="110"/>
      <c r="G48" s="110"/>
      <c r="H48" s="110"/>
      <c r="I48" s="110"/>
      <c r="J48" s="110"/>
      <c r="K48" s="110"/>
    </row>
    <row r="49" spans="1:11" ht="18">
      <c r="A49" s="215"/>
      <c r="B49" s="110"/>
      <c r="C49" s="67"/>
      <c r="D49" s="67"/>
      <c r="E49" s="67"/>
      <c r="F49" s="67"/>
      <c r="G49" s="66"/>
      <c r="H49" s="66"/>
      <c r="I49" s="66"/>
      <c r="J49" s="67"/>
      <c r="K49" s="110"/>
    </row>
    <row r="50" spans="1:11" ht="18">
      <c r="A50" s="215"/>
      <c r="B50" s="68"/>
      <c r="C50" s="106"/>
      <c r="D50" s="67"/>
      <c r="E50" s="106"/>
      <c r="F50" s="67"/>
      <c r="G50" s="106"/>
      <c r="H50" s="67"/>
      <c r="I50" s="106"/>
      <c r="J50" s="67"/>
      <c r="K50" s="111"/>
    </row>
    <row r="51" spans="1:11" ht="18">
      <c r="A51" s="215"/>
      <c r="B51" s="65"/>
      <c r="C51" s="111"/>
      <c r="D51" s="111"/>
      <c r="E51" s="65"/>
      <c r="F51" s="111"/>
      <c r="G51" s="68"/>
      <c r="H51" s="64"/>
      <c r="I51" s="64"/>
      <c r="J51" s="111"/>
      <c r="K51" s="111"/>
    </row>
    <row r="52" spans="1:11" ht="18">
      <c r="A52" s="215"/>
      <c r="B52" s="65"/>
      <c r="C52" s="111"/>
      <c r="D52" s="111"/>
      <c r="E52" s="65"/>
      <c r="F52" s="111"/>
      <c r="G52" s="68"/>
      <c r="H52" s="64"/>
      <c r="I52" s="64"/>
      <c r="J52" s="111"/>
      <c r="K52" s="111"/>
    </row>
    <row r="53" spans="1:11" ht="18">
      <c r="A53" s="215"/>
      <c r="B53" s="111"/>
      <c r="C53" s="111"/>
      <c r="D53" s="111"/>
      <c r="E53" s="111"/>
      <c r="F53" s="111"/>
      <c r="G53" s="111"/>
      <c r="H53" s="111"/>
      <c r="I53" s="111"/>
      <c r="J53" s="111"/>
      <c r="K53" s="111"/>
    </row>
    <row r="54" spans="1:11" ht="18">
      <c r="A54" s="219"/>
      <c r="B54" s="201"/>
      <c r="C54" s="201"/>
      <c r="D54" s="218"/>
      <c r="E54" s="218"/>
      <c r="F54" s="218"/>
      <c r="G54" s="218"/>
      <c r="H54" s="218"/>
      <c r="I54" s="218"/>
      <c r="J54" s="218"/>
      <c r="K54" s="218"/>
    </row>
    <row r="55" spans="1:11" ht="18">
      <c r="A55" s="219"/>
      <c r="B55" s="201"/>
      <c r="C55" s="201"/>
      <c r="D55" s="202"/>
      <c r="E55" s="202"/>
      <c r="F55" s="202"/>
      <c r="G55" s="202"/>
      <c r="H55" s="202"/>
      <c r="I55" s="202"/>
      <c r="J55" s="202"/>
      <c r="K55" s="202"/>
    </row>
    <row r="56" spans="1:11" ht="18">
      <c r="A56" s="219"/>
      <c r="B56" s="105"/>
      <c r="C56" s="105"/>
      <c r="D56" s="202"/>
      <c r="E56" s="202"/>
      <c r="F56" s="202"/>
      <c r="G56" s="202"/>
      <c r="H56" s="202"/>
      <c r="I56" s="202"/>
      <c r="J56" s="202"/>
      <c r="K56" s="202"/>
    </row>
    <row r="57" spans="1:11" ht="18">
      <c r="A57" s="219"/>
      <c r="B57" s="220"/>
      <c r="C57" s="220"/>
      <c r="D57" s="202"/>
      <c r="E57" s="202"/>
      <c r="F57" s="202"/>
      <c r="G57" s="202"/>
      <c r="H57" s="202"/>
      <c r="I57" s="202"/>
      <c r="J57" s="202"/>
      <c r="K57" s="202"/>
    </row>
    <row r="58" spans="1:11" ht="18">
      <c r="A58" s="219"/>
      <c r="B58" s="201"/>
      <c r="C58" s="201"/>
      <c r="D58" s="221"/>
      <c r="E58" s="221"/>
      <c r="F58" s="221"/>
      <c r="G58" s="221"/>
      <c r="H58" s="221"/>
      <c r="I58" s="221"/>
      <c r="J58" s="221"/>
      <c r="K58" s="221"/>
    </row>
    <row r="59" spans="1:11" ht="18">
      <c r="A59" s="219"/>
      <c r="B59" s="201"/>
      <c r="C59" s="201"/>
      <c r="D59" s="202"/>
      <c r="E59" s="202"/>
      <c r="F59" s="202"/>
      <c r="G59" s="202"/>
      <c r="H59" s="202"/>
      <c r="I59" s="202"/>
      <c r="J59" s="202"/>
      <c r="K59" s="202"/>
    </row>
    <row r="60" spans="1:11" ht="18">
      <c r="A60" s="215"/>
      <c r="B60" s="216"/>
      <c r="C60" s="216"/>
      <c r="D60" s="216"/>
      <c r="E60" s="216"/>
      <c r="F60" s="216"/>
      <c r="G60" s="216"/>
      <c r="H60" s="216"/>
      <c r="I60" s="216"/>
      <c r="J60" s="216"/>
      <c r="K60" s="216"/>
    </row>
    <row r="61" spans="1:11" ht="18">
      <c r="A61" s="215"/>
      <c r="B61" s="109"/>
      <c r="C61" s="109"/>
      <c r="D61" s="109"/>
      <c r="E61" s="109"/>
      <c r="F61" s="109"/>
      <c r="G61" s="109"/>
      <c r="H61" s="109"/>
      <c r="I61" s="109"/>
      <c r="J61" s="109"/>
      <c r="K61" s="109"/>
    </row>
    <row r="62" spans="1:11" ht="18">
      <c r="A62" s="215"/>
      <c r="B62" s="62"/>
      <c r="C62" s="83"/>
      <c r="D62" s="109"/>
      <c r="E62" s="63"/>
      <c r="F62" s="82"/>
      <c r="G62" s="109"/>
      <c r="H62" s="63"/>
      <c r="I62" s="109"/>
      <c r="J62" s="109"/>
      <c r="K62" s="109"/>
    </row>
    <row r="63" spans="1:11" ht="18">
      <c r="A63" s="215"/>
      <c r="B63" s="217"/>
      <c r="C63" s="217"/>
      <c r="D63" s="217"/>
      <c r="E63" s="217"/>
      <c r="F63" s="217"/>
      <c r="G63" s="217"/>
      <c r="H63" s="217"/>
      <c r="I63" s="217"/>
      <c r="J63" s="217"/>
      <c r="K63" s="217"/>
    </row>
    <row r="64" spans="1:11" ht="18">
      <c r="A64" s="215"/>
      <c r="B64" s="218"/>
      <c r="C64" s="218"/>
      <c r="D64" s="218"/>
      <c r="E64" s="218"/>
      <c r="F64" s="218"/>
      <c r="G64" s="218"/>
      <c r="H64" s="218"/>
      <c r="I64" s="218"/>
      <c r="J64" s="218"/>
      <c r="K64" s="218"/>
    </row>
    <row r="65" spans="1:11" ht="18">
      <c r="A65" s="215"/>
      <c r="B65" s="105"/>
      <c r="C65" s="105"/>
      <c r="D65" s="105"/>
      <c r="E65" s="105"/>
      <c r="F65" s="105"/>
      <c r="G65" s="105"/>
      <c r="H65" s="105"/>
      <c r="I65" s="105"/>
      <c r="J65" s="105"/>
      <c r="K65" s="105"/>
    </row>
    <row r="66" spans="1:11" ht="18">
      <c r="A66" s="215"/>
      <c r="B66" s="65"/>
      <c r="C66" s="67"/>
      <c r="D66" s="67"/>
      <c r="E66" s="67"/>
      <c r="F66" s="67"/>
      <c r="G66" s="66"/>
      <c r="H66" s="66"/>
      <c r="I66" s="66"/>
      <c r="J66" s="67"/>
      <c r="K66" s="111"/>
    </row>
    <row r="67" spans="1:11" ht="18">
      <c r="A67" s="215"/>
      <c r="B67" s="65"/>
      <c r="C67" s="111"/>
      <c r="D67" s="111"/>
      <c r="E67" s="65"/>
      <c r="F67" s="111"/>
      <c r="G67" s="84"/>
      <c r="H67" s="84"/>
      <c r="I67" s="68"/>
      <c r="J67" s="111"/>
      <c r="K67" s="111"/>
    </row>
    <row r="68" spans="1:11" ht="18">
      <c r="A68" s="215"/>
      <c r="B68" s="65"/>
      <c r="C68" s="106"/>
      <c r="D68" s="111"/>
      <c r="E68" s="111"/>
      <c r="F68" s="65"/>
      <c r="G68" s="111"/>
      <c r="H68" s="64"/>
      <c r="I68" s="64"/>
      <c r="J68" s="111"/>
      <c r="K68" s="111"/>
    </row>
    <row r="69" spans="1:11" ht="18">
      <c r="A69" s="108"/>
      <c r="B69" s="216"/>
      <c r="C69" s="216"/>
      <c r="D69" s="216"/>
      <c r="E69" s="216"/>
      <c r="F69" s="216"/>
      <c r="G69" s="216"/>
      <c r="H69" s="216"/>
      <c r="I69" s="216"/>
      <c r="J69" s="216"/>
      <c r="K69" s="216"/>
    </row>
    <row r="70" spans="1:11" ht="18">
      <c r="A70" s="108"/>
      <c r="B70" s="216"/>
      <c r="C70" s="216"/>
      <c r="D70" s="216"/>
      <c r="E70" s="216"/>
      <c r="F70" s="216"/>
      <c r="G70" s="216"/>
      <c r="H70" s="216"/>
      <c r="I70" s="216"/>
      <c r="J70" s="216"/>
      <c r="K70" s="216"/>
    </row>
    <row r="71" spans="1:11" ht="18">
      <c r="A71" s="108"/>
      <c r="B71" s="216"/>
      <c r="C71" s="216"/>
      <c r="D71" s="216"/>
      <c r="E71" s="216"/>
      <c r="F71" s="216"/>
      <c r="G71" s="216"/>
      <c r="H71" s="216"/>
      <c r="I71" s="216"/>
      <c r="J71" s="216"/>
      <c r="K71" s="216"/>
    </row>
    <row r="72" spans="1:11" ht="18">
      <c r="A72" s="108"/>
      <c r="B72" s="216"/>
      <c r="C72" s="216"/>
      <c r="D72" s="216"/>
      <c r="E72" s="216"/>
      <c r="F72" s="216"/>
      <c r="G72" s="216"/>
      <c r="H72" s="216"/>
      <c r="I72" s="216"/>
      <c r="J72" s="216"/>
      <c r="K72" s="216"/>
    </row>
  </sheetData>
  <mergeCells count="35">
    <mergeCell ref="B69:K69"/>
    <mergeCell ref="B70:K70"/>
    <mergeCell ref="B71:K71"/>
    <mergeCell ref="B72:K72"/>
    <mergeCell ref="A47:A53"/>
    <mergeCell ref="B47:K47"/>
    <mergeCell ref="A54:A59"/>
    <mergeCell ref="B54:C54"/>
    <mergeCell ref="D54:K54"/>
    <mergeCell ref="B55:C55"/>
    <mergeCell ref="D55:K55"/>
    <mergeCell ref="D56:K56"/>
    <mergeCell ref="B57:C57"/>
    <mergeCell ref="D57:K57"/>
    <mergeCell ref="B58:C58"/>
    <mergeCell ref="D58:K58"/>
    <mergeCell ref="A60:A63"/>
    <mergeCell ref="B60:K60"/>
    <mergeCell ref="B63:K63"/>
    <mergeCell ref="A64:A68"/>
    <mergeCell ref="B64:K64"/>
    <mergeCell ref="B59:C59"/>
    <mergeCell ref="D59:K59"/>
    <mergeCell ref="A4:A13"/>
    <mergeCell ref="A1:B1"/>
    <mergeCell ref="A41:B41"/>
    <mergeCell ref="A44:B44"/>
    <mergeCell ref="A40:B40"/>
    <mergeCell ref="A42:B42"/>
    <mergeCell ref="A43:B43"/>
    <mergeCell ref="A14:A16"/>
    <mergeCell ref="A19:B19"/>
    <mergeCell ref="A21:A23"/>
    <mergeCell ref="A24:A32"/>
    <mergeCell ref="A33:A35"/>
  </mergeCells>
  <printOptions horizontalCentered="1" verticalCentered="1"/>
  <pageMargins left="0.23622047244094491" right="0.23622047244094491" top="0.74803149606299213" bottom="0.74803149606299213" header="0.31496062992125984" footer="0.31496062992125984"/>
  <pageSetup scale="58" fitToHeight="0" orientation="portrait" r:id="rId1"/>
  <headerFooter>
    <oddFooter xml:space="preserve">&amp;LF-CA-02 (VERSIÓN 11)&amp;C&amp;P&amp;RSubdirección General de Prospectiva y Desarrollo Nacional - Grupo CONPES </oddFooter>
  </headerFooter>
  <colBreaks count="1" manualBreakCount="1">
    <brk id="2" max="7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6"/>
  <sheetViews>
    <sheetView zoomScale="70" zoomScaleNormal="70" workbookViewId="0"/>
  </sheetViews>
  <sheetFormatPr baseColWidth="10" defaultColWidth="11.44140625" defaultRowHeight="13.2"/>
  <sheetData>
    <row r="2" spans="1:20">
      <c r="A2" s="1" t="s">
        <v>33</v>
      </c>
      <c r="B2" s="1" t="s">
        <v>36</v>
      </c>
      <c r="C2" s="1"/>
    </row>
    <row r="3" spans="1:20">
      <c r="A3" t="s">
        <v>60</v>
      </c>
      <c r="B3" s="23" t="s">
        <v>133</v>
      </c>
      <c r="C3" s="23"/>
    </row>
    <row r="4" spans="1:20">
      <c r="A4" t="s">
        <v>65</v>
      </c>
      <c r="B4" s="23" t="s">
        <v>62</v>
      </c>
      <c r="C4" s="23"/>
    </row>
    <row r="5" spans="1:20">
      <c r="A5" s="23" t="s">
        <v>134</v>
      </c>
      <c r="B5" s="23" t="s">
        <v>135</v>
      </c>
      <c r="C5" s="23"/>
    </row>
    <row r="6" spans="1:20">
      <c r="B6" s="23" t="s">
        <v>136</v>
      </c>
    </row>
    <row r="8" spans="1:20" ht="13.8" thickBot="1"/>
    <row r="9" spans="1:20" s="2" customFormat="1" ht="86.4">
      <c r="A9" s="2" t="s">
        <v>137</v>
      </c>
      <c r="B9" s="2" t="s">
        <v>138</v>
      </c>
      <c r="C9" s="116"/>
      <c r="D9" s="2" t="s">
        <v>139</v>
      </c>
      <c r="E9" s="2" t="s">
        <v>140</v>
      </c>
      <c r="F9" s="2" t="s">
        <v>141</v>
      </c>
      <c r="G9" s="2" t="s">
        <v>142</v>
      </c>
      <c r="H9" s="2" t="s">
        <v>143</v>
      </c>
      <c r="I9" s="2" t="s">
        <v>144</v>
      </c>
      <c r="J9" s="2" t="s">
        <v>145</v>
      </c>
      <c r="K9" s="2" t="s">
        <v>146</v>
      </c>
      <c r="L9" s="2" t="s">
        <v>147</v>
      </c>
      <c r="M9" s="2" t="s">
        <v>148</v>
      </c>
      <c r="N9" s="2" t="s">
        <v>149</v>
      </c>
      <c r="O9" s="2" t="s">
        <v>150</v>
      </c>
      <c r="P9" s="2" t="s">
        <v>151</v>
      </c>
      <c r="Q9" s="2" t="s">
        <v>152</v>
      </c>
      <c r="R9" s="2" t="s">
        <v>153</v>
      </c>
      <c r="S9" s="2" t="s">
        <v>154</v>
      </c>
      <c r="T9" s="2" t="s">
        <v>155</v>
      </c>
    </row>
    <row r="10" spans="1:20" ht="118.8">
      <c r="A10" s="3" t="s">
        <v>156</v>
      </c>
      <c r="B10" s="6" t="s">
        <v>143</v>
      </c>
      <c r="C10" s="4"/>
      <c r="D10" s="5" t="s">
        <v>157</v>
      </c>
      <c r="E10" s="6" t="s">
        <v>158</v>
      </c>
      <c r="F10" s="6" t="s">
        <v>159</v>
      </c>
      <c r="G10" s="6"/>
      <c r="H10" s="6" t="s">
        <v>160</v>
      </c>
      <c r="I10" s="4" t="s">
        <v>161</v>
      </c>
      <c r="J10" s="4" t="s">
        <v>162</v>
      </c>
      <c r="K10" s="6" t="s">
        <v>163</v>
      </c>
      <c r="L10" s="6" t="s">
        <v>164</v>
      </c>
      <c r="M10" s="6" t="s">
        <v>165</v>
      </c>
      <c r="N10" s="4" t="s">
        <v>166</v>
      </c>
      <c r="O10" s="4" t="s">
        <v>167</v>
      </c>
      <c r="P10" s="4" t="s">
        <v>168</v>
      </c>
      <c r="Q10" s="4" t="s">
        <v>152</v>
      </c>
      <c r="R10" s="4" t="s">
        <v>153</v>
      </c>
      <c r="S10" s="7" t="s">
        <v>154</v>
      </c>
      <c r="T10" s="7" t="s">
        <v>169</v>
      </c>
    </row>
    <row r="11" spans="1:20" ht="115.2">
      <c r="A11" s="113" t="s">
        <v>170</v>
      </c>
      <c r="B11" s="6" t="s">
        <v>171</v>
      </c>
      <c r="C11" s="4"/>
      <c r="D11" s="5" t="s">
        <v>172</v>
      </c>
      <c r="E11" s="6" t="s">
        <v>173</v>
      </c>
      <c r="F11" s="6" t="s">
        <v>174</v>
      </c>
      <c r="G11" s="6"/>
      <c r="H11" s="6" t="s">
        <v>175</v>
      </c>
      <c r="I11" s="4" t="s">
        <v>176</v>
      </c>
      <c r="J11" s="4" t="s">
        <v>177</v>
      </c>
      <c r="K11" s="6" t="s">
        <v>178</v>
      </c>
      <c r="L11" s="6" t="s">
        <v>179</v>
      </c>
      <c r="M11" s="6" t="s">
        <v>180</v>
      </c>
      <c r="N11" s="4" t="s">
        <v>181</v>
      </c>
      <c r="O11" s="4" t="s">
        <v>182</v>
      </c>
      <c r="P11" s="4" t="s">
        <v>183</v>
      </c>
      <c r="Q11" s="8"/>
      <c r="R11" s="4"/>
      <c r="S11" s="9"/>
      <c r="T11" s="9"/>
    </row>
    <row r="12" spans="1:20" ht="92.4">
      <c r="A12" s="131" t="s">
        <v>184</v>
      </c>
      <c r="B12" s="6" t="s">
        <v>185</v>
      </c>
      <c r="C12" s="4"/>
      <c r="D12" s="5" t="s">
        <v>186</v>
      </c>
      <c r="E12" s="6" t="s">
        <v>187</v>
      </c>
      <c r="F12" s="6" t="s">
        <v>188</v>
      </c>
      <c r="G12" s="6"/>
      <c r="H12" s="8"/>
      <c r="I12" s="4" t="s">
        <v>189</v>
      </c>
      <c r="J12" s="4" t="s">
        <v>190</v>
      </c>
      <c r="K12" s="10"/>
      <c r="L12" s="8"/>
      <c r="M12" s="8"/>
      <c r="N12" s="8"/>
      <c r="O12" s="4" t="s">
        <v>191</v>
      </c>
      <c r="P12" s="4" t="s">
        <v>192</v>
      </c>
      <c r="Q12" s="8"/>
      <c r="R12" s="4"/>
      <c r="S12" s="9"/>
      <c r="T12" s="9"/>
    </row>
    <row r="13" spans="1:20" ht="72">
      <c r="A13" s="129" t="s">
        <v>193</v>
      </c>
      <c r="B13" s="6" t="s">
        <v>194</v>
      </c>
      <c r="C13" s="4"/>
      <c r="D13" s="5"/>
      <c r="E13" s="6"/>
      <c r="F13" s="6"/>
      <c r="G13" s="6"/>
      <c r="H13" s="8"/>
      <c r="I13" s="4"/>
      <c r="J13" s="4"/>
      <c r="K13" s="10"/>
      <c r="L13" s="8"/>
      <c r="M13" s="8"/>
      <c r="N13" s="8"/>
      <c r="O13" s="4"/>
      <c r="P13" s="4"/>
      <c r="Q13" s="8"/>
      <c r="R13" s="4"/>
      <c r="S13" s="9"/>
      <c r="T13" s="9"/>
    </row>
    <row r="14" spans="1:20" ht="43.2">
      <c r="A14" s="129" t="s">
        <v>195</v>
      </c>
      <c r="B14" s="6" t="s">
        <v>196</v>
      </c>
      <c r="C14" s="4"/>
      <c r="D14" s="5"/>
      <c r="E14" s="6"/>
      <c r="F14" s="6"/>
      <c r="G14" s="6"/>
      <c r="H14" s="8"/>
      <c r="I14" s="4"/>
      <c r="J14" s="4"/>
      <c r="K14" s="10"/>
      <c r="L14" s="8"/>
      <c r="M14" s="8"/>
      <c r="N14" s="8"/>
      <c r="O14" s="4"/>
      <c r="P14" s="4"/>
      <c r="Q14" s="8"/>
      <c r="R14" s="4"/>
      <c r="S14" s="9"/>
      <c r="T14" s="9"/>
    </row>
    <row r="15" spans="1:20" ht="52.8">
      <c r="A15" s="3" t="s">
        <v>197</v>
      </c>
      <c r="B15" s="4" t="s">
        <v>147</v>
      </c>
      <c r="C15" s="4"/>
      <c r="D15" s="5" t="s">
        <v>198</v>
      </c>
      <c r="E15" s="6"/>
      <c r="F15" s="6"/>
      <c r="G15" s="6"/>
      <c r="H15" s="8"/>
      <c r="I15" s="4"/>
      <c r="J15" s="4" t="s">
        <v>199</v>
      </c>
      <c r="K15" s="10"/>
      <c r="L15" s="8"/>
      <c r="M15" s="8"/>
      <c r="N15" s="8"/>
      <c r="O15" s="4"/>
      <c r="P15" s="4" t="s">
        <v>200</v>
      </c>
      <c r="Q15" s="8"/>
      <c r="R15" s="5"/>
      <c r="S15" s="9"/>
      <c r="T15" s="9"/>
    </row>
    <row r="16" spans="1:20" ht="39.6">
      <c r="A16" s="3" t="s">
        <v>201</v>
      </c>
      <c r="B16" s="4" t="s">
        <v>145</v>
      </c>
      <c r="C16" s="6"/>
      <c r="D16" s="5"/>
      <c r="E16" s="8"/>
      <c r="F16" s="8"/>
      <c r="G16" s="8"/>
      <c r="H16" s="8"/>
      <c r="I16" s="8"/>
      <c r="J16" s="6" t="s">
        <v>202</v>
      </c>
      <c r="K16" s="8"/>
      <c r="L16" s="8"/>
      <c r="M16" s="8"/>
      <c r="N16" s="8"/>
      <c r="O16" s="8"/>
      <c r="P16" s="8"/>
      <c r="Q16" s="8"/>
      <c r="R16" s="5"/>
      <c r="S16" s="9"/>
      <c r="T16" s="9"/>
    </row>
    <row r="17" spans="1:20" ht="39.6">
      <c r="A17" s="3" t="s">
        <v>203</v>
      </c>
      <c r="B17" s="4" t="s">
        <v>148</v>
      </c>
      <c r="C17" s="4"/>
      <c r="D17" s="8"/>
      <c r="E17" s="8"/>
      <c r="F17" s="8"/>
      <c r="G17" s="8"/>
      <c r="H17" s="8"/>
      <c r="I17" s="8"/>
      <c r="J17" s="8"/>
      <c r="K17" s="8"/>
      <c r="L17" s="8"/>
      <c r="M17" s="8"/>
      <c r="N17" s="8"/>
      <c r="O17" s="8"/>
      <c r="P17" s="8"/>
      <c r="Q17" s="8"/>
      <c r="R17" s="5"/>
      <c r="S17" s="9"/>
      <c r="T17" s="9"/>
    </row>
    <row r="18" spans="1:20" ht="39.6">
      <c r="A18" s="3" t="s">
        <v>204</v>
      </c>
      <c r="B18" s="4" t="s">
        <v>150</v>
      </c>
      <c r="C18" s="4"/>
      <c r="D18" s="8"/>
      <c r="E18" s="8"/>
      <c r="F18" s="8"/>
      <c r="G18" s="8"/>
      <c r="H18" s="8"/>
      <c r="I18" s="8"/>
      <c r="J18" s="8"/>
      <c r="K18" s="8"/>
      <c r="L18" s="8"/>
      <c r="M18" s="8"/>
      <c r="N18" s="8"/>
      <c r="O18" s="8"/>
      <c r="P18" s="8"/>
      <c r="Q18" s="8"/>
      <c r="R18" s="8"/>
      <c r="S18" s="9"/>
      <c r="T18" s="9"/>
    </row>
    <row r="19" spans="1:20" ht="52.8">
      <c r="A19" s="3" t="s">
        <v>205</v>
      </c>
      <c r="B19" s="4" t="s">
        <v>149</v>
      </c>
      <c r="C19" s="4"/>
      <c r="D19" s="8"/>
      <c r="E19" s="8"/>
      <c r="F19" s="8"/>
      <c r="G19" s="8"/>
      <c r="H19" s="8"/>
      <c r="I19" s="8"/>
      <c r="J19" s="8"/>
      <c r="K19" s="8"/>
      <c r="L19" s="8"/>
      <c r="M19" s="8"/>
      <c r="N19" s="8"/>
      <c r="O19" s="8"/>
      <c r="P19" s="8"/>
      <c r="Q19" s="8"/>
      <c r="R19" s="8"/>
      <c r="S19" s="9"/>
      <c r="T19" s="9"/>
    </row>
    <row r="20" spans="1:20" ht="52.8">
      <c r="A20" s="3" t="s">
        <v>5</v>
      </c>
      <c r="B20" s="4" t="s">
        <v>144</v>
      </c>
      <c r="C20" s="4"/>
      <c r="D20" s="8"/>
      <c r="E20" s="8"/>
      <c r="F20" s="8"/>
      <c r="G20" s="8"/>
      <c r="H20" s="8"/>
      <c r="I20" s="8"/>
      <c r="J20" s="8"/>
      <c r="K20" s="8"/>
      <c r="L20" s="8"/>
      <c r="M20" s="8"/>
      <c r="N20" s="8"/>
      <c r="O20" s="8"/>
      <c r="P20" s="8"/>
      <c r="Q20" s="8"/>
      <c r="R20" s="8"/>
      <c r="S20" s="9"/>
      <c r="T20" s="9"/>
    </row>
    <row r="21" spans="1:20" ht="66">
      <c r="A21" s="130" t="s">
        <v>206</v>
      </c>
      <c r="B21" s="4" t="s">
        <v>207</v>
      </c>
      <c r="C21" s="4"/>
      <c r="D21" s="8"/>
      <c r="E21" s="8"/>
      <c r="F21" s="8"/>
      <c r="G21" s="8"/>
      <c r="H21" s="8"/>
      <c r="I21" s="8"/>
      <c r="J21" s="8"/>
      <c r="K21" s="8"/>
      <c r="L21" s="8"/>
      <c r="M21" s="8"/>
      <c r="N21" s="8"/>
      <c r="O21" s="8"/>
      <c r="P21" s="8"/>
      <c r="Q21" s="8"/>
      <c r="R21" s="8"/>
      <c r="S21" s="9"/>
      <c r="T21" s="9"/>
    </row>
    <row r="22" spans="1:20" ht="66">
      <c r="A22" s="130" t="s">
        <v>208</v>
      </c>
      <c r="B22" s="4" t="s">
        <v>209</v>
      </c>
      <c r="C22" s="4"/>
      <c r="D22" s="8"/>
      <c r="E22" s="8"/>
      <c r="F22" s="8"/>
      <c r="G22" s="8"/>
      <c r="H22" s="8"/>
      <c r="I22" s="8"/>
      <c r="J22" s="8"/>
      <c r="K22" s="8"/>
      <c r="L22" s="8"/>
      <c r="M22" s="8"/>
      <c r="N22" s="8"/>
      <c r="O22" s="8"/>
      <c r="P22" s="8"/>
      <c r="Q22" s="8"/>
      <c r="R22" s="8"/>
      <c r="S22" s="9"/>
      <c r="T22" s="9"/>
    </row>
    <row r="23" spans="1:20" ht="52.8">
      <c r="A23" s="132" t="s">
        <v>210</v>
      </c>
      <c r="B23" s="88" t="s">
        <v>211</v>
      </c>
      <c r="C23" s="4"/>
      <c r="D23" s="8"/>
      <c r="E23" s="8"/>
      <c r="F23" s="8"/>
      <c r="G23" s="8"/>
      <c r="H23" s="8"/>
      <c r="I23" s="8"/>
      <c r="J23" s="8"/>
      <c r="K23" s="8"/>
      <c r="L23" s="8"/>
      <c r="M23" s="8"/>
      <c r="N23" s="8"/>
      <c r="O23" s="8"/>
      <c r="P23" s="8"/>
      <c r="Q23" s="8"/>
      <c r="R23" s="8"/>
      <c r="S23" s="9"/>
      <c r="T23" s="9"/>
    </row>
    <row r="24" spans="1:20" ht="66">
      <c r="A24" s="3" t="s">
        <v>212</v>
      </c>
      <c r="B24" s="4" t="s">
        <v>151</v>
      </c>
      <c r="C24" s="4"/>
      <c r="D24" s="8"/>
      <c r="E24" s="8"/>
      <c r="F24" s="8"/>
      <c r="G24" s="8"/>
      <c r="H24" s="8"/>
      <c r="I24" s="8"/>
      <c r="J24" s="8"/>
      <c r="K24" s="8"/>
      <c r="L24" s="8"/>
      <c r="M24" s="8"/>
      <c r="N24" s="8"/>
      <c r="O24" s="8"/>
      <c r="P24" s="8"/>
      <c r="Q24" s="8"/>
      <c r="R24" s="8"/>
      <c r="S24" s="9"/>
      <c r="T24" s="9"/>
    </row>
    <row r="25" spans="1:20" ht="79.2">
      <c r="A25" s="132" t="s">
        <v>213</v>
      </c>
      <c r="B25" s="88" t="s">
        <v>214</v>
      </c>
      <c r="C25" s="4"/>
      <c r="D25" s="8"/>
      <c r="E25" s="8"/>
      <c r="F25" s="8"/>
      <c r="G25" s="8"/>
      <c r="H25" s="8"/>
      <c r="I25" s="8"/>
      <c r="J25" s="8"/>
      <c r="K25" s="8"/>
      <c r="L25" s="8"/>
      <c r="M25" s="8"/>
      <c r="N25" s="8"/>
      <c r="O25" s="8"/>
      <c r="P25" s="8"/>
      <c r="Q25" s="8"/>
      <c r="R25" s="8"/>
      <c r="S25" s="9"/>
      <c r="T25" s="9"/>
    </row>
    <row r="26" spans="1:20" ht="66">
      <c r="A26" s="132" t="s">
        <v>215</v>
      </c>
      <c r="B26" s="88" t="s">
        <v>216</v>
      </c>
      <c r="C26" s="4"/>
      <c r="D26" s="8"/>
      <c r="E26" s="8"/>
      <c r="F26" s="8"/>
      <c r="G26" s="8"/>
      <c r="H26" s="8"/>
      <c r="I26" s="8"/>
      <c r="J26" s="8"/>
      <c r="K26" s="8"/>
      <c r="L26" s="8"/>
      <c r="M26" s="8"/>
      <c r="N26" s="8"/>
      <c r="O26" s="8"/>
      <c r="P26" s="8"/>
      <c r="Q26" s="8"/>
      <c r="R26" s="8"/>
      <c r="S26" s="9"/>
      <c r="T26" s="9"/>
    </row>
    <row r="27" spans="1:20" ht="26.4">
      <c r="A27" s="132" t="s">
        <v>217</v>
      </c>
      <c r="B27" s="88" t="s">
        <v>218</v>
      </c>
      <c r="C27" s="4"/>
      <c r="D27" s="8"/>
      <c r="E27" s="8"/>
      <c r="F27" s="8"/>
      <c r="G27" s="8"/>
      <c r="H27" s="8"/>
      <c r="I27" s="8"/>
      <c r="J27" s="8"/>
      <c r="K27" s="8"/>
      <c r="L27" s="8"/>
      <c r="M27" s="8"/>
      <c r="N27" s="8"/>
      <c r="O27" s="8"/>
      <c r="P27" s="8"/>
      <c r="Q27" s="8"/>
      <c r="R27" s="8"/>
      <c r="S27" s="9"/>
      <c r="T27" s="9"/>
    </row>
    <row r="28" spans="1:20" ht="119.4" thickBot="1">
      <c r="A28" s="133" t="s">
        <v>219</v>
      </c>
      <c r="B28" s="134" t="s">
        <v>220</v>
      </c>
      <c r="C28" s="11"/>
      <c r="D28" s="12"/>
      <c r="E28" s="12"/>
      <c r="F28" s="12"/>
      <c r="G28" s="12"/>
      <c r="H28" s="12"/>
      <c r="I28" s="12"/>
      <c r="J28" s="12"/>
      <c r="K28" s="12"/>
      <c r="L28" s="12"/>
      <c r="M28" s="12"/>
      <c r="N28" s="12"/>
      <c r="O28" s="12"/>
      <c r="P28" s="12"/>
      <c r="Q28" s="12"/>
      <c r="R28" s="12"/>
      <c r="S28" s="13"/>
      <c r="T28" s="13"/>
    </row>
    <row r="29" spans="1:20" ht="145.80000000000001" thickBot="1">
      <c r="A29" s="133" t="s">
        <v>221</v>
      </c>
      <c r="B29" s="134" t="s">
        <v>222</v>
      </c>
      <c r="C29" s="11"/>
      <c r="D29" s="12"/>
      <c r="E29" s="12"/>
      <c r="F29" s="12"/>
      <c r="G29" s="12"/>
      <c r="H29" s="12"/>
      <c r="I29" s="12"/>
      <c r="J29" s="12"/>
      <c r="K29" s="12"/>
      <c r="L29" s="12"/>
      <c r="M29" s="12"/>
      <c r="N29" s="12"/>
      <c r="O29" s="12"/>
      <c r="P29" s="12"/>
      <c r="Q29" s="12"/>
      <c r="R29" s="12"/>
      <c r="S29" s="13"/>
      <c r="T29" s="13"/>
    </row>
    <row r="30" spans="1:20" ht="106.2" thickBot="1">
      <c r="A30" s="133" t="s">
        <v>223</v>
      </c>
      <c r="B30" s="134" t="s">
        <v>224</v>
      </c>
      <c r="C30" s="11"/>
      <c r="D30" s="12"/>
      <c r="E30" s="12"/>
      <c r="F30" s="12"/>
      <c r="G30" s="12"/>
      <c r="H30" s="12"/>
      <c r="I30" s="12"/>
      <c r="J30" s="12"/>
      <c r="K30" s="12"/>
      <c r="L30" s="12"/>
      <c r="M30" s="12"/>
      <c r="N30" s="12"/>
      <c r="O30" s="12"/>
      <c r="P30" s="12"/>
      <c r="Q30" s="12"/>
      <c r="R30" s="12"/>
      <c r="S30" s="13"/>
      <c r="T30" s="13"/>
    </row>
    <row r="31" spans="1:20" ht="132.6" thickBot="1">
      <c r="A31" s="133" t="s">
        <v>225</v>
      </c>
      <c r="B31" s="134" t="s">
        <v>226</v>
      </c>
      <c r="C31" s="11"/>
      <c r="D31" s="12"/>
      <c r="E31" s="12"/>
      <c r="F31" s="12"/>
      <c r="G31" s="12"/>
      <c r="H31" s="12"/>
      <c r="I31" s="12"/>
      <c r="J31" s="12"/>
      <c r="K31" s="12"/>
      <c r="L31" s="12"/>
      <c r="M31" s="12"/>
      <c r="N31" s="12"/>
      <c r="O31" s="12"/>
      <c r="P31" s="12"/>
      <c r="Q31" s="12"/>
      <c r="R31" s="12"/>
      <c r="S31" s="13"/>
      <c r="T31" s="13"/>
    </row>
    <row r="33" spans="1:11" ht="13.8">
      <c r="A33" s="113"/>
      <c r="B33" s="114"/>
      <c r="C33" s="114"/>
      <c r="D33" s="115" t="s">
        <v>227</v>
      </c>
      <c r="G33" s="23" t="s">
        <v>228</v>
      </c>
      <c r="K33" s="23"/>
    </row>
    <row r="34" spans="1:11" ht="13.8">
      <c r="B34" s="114"/>
      <c r="C34" s="114"/>
      <c r="D34" s="115" t="s">
        <v>229</v>
      </c>
      <c r="G34" s="23" t="s">
        <v>230</v>
      </c>
      <c r="K34" s="23"/>
    </row>
    <row r="35" spans="1:11" ht="13.8">
      <c r="B35" s="114"/>
      <c r="C35" s="114"/>
      <c r="D35" s="115" t="s">
        <v>231</v>
      </c>
      <c r="G35" s="23" t="s">
        <v>232</v>
      </c>
    </row>
    <row r="36" spans="1:11" ht="13.8">
      <c r="B36" s="114"/>
      <c r="C36" s="114"/>
      <c r="D36" s="115" t="s">
        <v>233</v>
      </c>
      <c r="G36" s="23" t="s">
        <v>234</v>
      </c>
    </row>
    <row r="37" spans="1:11" ht="13.8">
      <c r="B37" s="114"/>
      <c r="C37" s="114"/>
      <c r="D37" s="115" t="s">
        <v>235</v>
      </c>
      <c r="G37" s="23" t="s">
        <v>236</v>
      </c>
    </row>
    <row r="38" spans="1:11" ht="13.8">
      <c r="B38" s="114"/>
      <c r="C38" s="114"/>
      <c r="D38" s="115" t="s">
        <v>237</v>
      </c>
      <c r="G38" s="23" t="s">
        <v>238</v>
      </c>
    </row>
    <row r="39" spans="1:11" ht="13.8">
      <c r="B39" s="114"/>
      <c r="C39" s="114"/>
      <c r="D39" s="115" t="s">
        <v>239</v>
      </c>
      <c r="G39" s="23" t="s">
        <v>240</v>
      </c>
    </row>
    <row r="40" spans="1:11">
      <c r="B40" s="114"/>
      <c r="C40" s="114"/>
      <c r="D40" t="str">
        <f>CONCATENATE($A$40," ",B40)</f>
        <v xml:space="preserve"> </v>
      </c>
      <c r="G40" s="23" t="s">
        <v>241</v>
      </c>
    </row>
    <row r="41" spans="1:11">
      <c r="B41" s="114"/>
      <c r="C41" s="114"/>
      <c r="D41" t="str">
        <f t="shared" ref="D41:D45" si="0">CONCATENATE($A$40," ",B41)</f>
        <v xml:space="preserve"> </v>
      </c>
      <c r="G41" s="23" t="s">
        <v>242</v>
      </c>
    </row>
    <row r="42" spans="1:11">
      <c r="B42" s="114"/>
      <c r="C42" s="114"/>
      <c r="D42" t="str">
        <f t="shared" si="0"/>
        <v xml:space="preserve"> </v>
      </c>
      <c r="G42" s="23" t="s">
        <v>243</v>
      </c>
    </row>
    <row r="43" spans="1:11">
      <c r="B43" s="114"/>
      <c r="C43" s="114"/>
      <c r="D43" t="str">
        <f t="shared" si="0"/>
        <v xml:space="preserve"> </v>
      </c>
      <c r="G43" s="23" t="s">
        <v>244</v>
      </c>
    </row>
    <row r="44" spans="1:11">
      <c r="B44" s="114"/>
      <c r="C44" s="114"/>
      <c r="D44" t="str">
        <f t="shared" si="0"/>
        <v xml:space="preserve"> </v>
      </c>
      <c r="G44" s="23" t="s">
        <v>245</v>
      </c>
    </row>
    <row r="45" spans="1:11">
      <c r="B45" s="114"/>
      <c r="C45" s="114"/>
      <c r="D45" t="str">
        <f t="shared" si="0"/>
        <v xml:space="preserve"> </v>
      </c>
      <c r="G45" s="23" t="s">
        <v>246</v>
      </c>
    </row>
    <row r="46" spans="1:11">
      <c r="B46" s="114"/>
      <c r="C46" s="114"/>
      <c r="D46" t="str">
        <f t="shared" ref="D46:D55" si="1">CONCATENATE($A$46," ",B46)</f>
        <v xml:space="preserve"> </v>
      </c>
      <c r="G46" s="23" t="s">
        <v>247</v>
      </c>
    </row>
    <row r="47" spans="1:11">
      <c r="B47" s="114"/>
      <c r="C47" s="114"/>
      <c r="D47" t="str">
        <f t="shared" si="1"/>
        <v xml:space="preserve"> </v>
      </c>
      <c r="G47" s="23" t="s">
        <v>248</v>
      </c>
    </row>
    <row r="48" spans="1:11">
      <c r="B48" s="114"/>
      <c r="C48" s="114"/>
      <c r="D48" t="str">
        <f t="shared" si="1"/>
        <v xml:space="preserve"> </v>
      </c>
      <c r="G48" s="23" t="s">
        <v>249</v>
      </c>
    </row>
    <row r="49" spans="2:7">
      <c r="B49" s="114"/>
      <c r="C49" s="114"/>
      <c r="D49" t="str">
        <f t="shared" si="1"/>
        <v xml:space="preserve"> </v>
      </c>
      <c r="E49" s="114"/>
      <c r="F49" s="114"/>
      <c r="G49" s="23" t="s">
        <v>250</v>
      </c>
    </row>
    <row r="50" spans="2:7">
      <c r="B50" s="114"/>
      <c r="C50" s="114"/>
      <c r="D50" t="str">
        <f t="shared" si="1"/>
        <v xml:space="preserve"> </v>
      </c>
      <c r="E50" s="114"/>
      <c r="F50" s="114"/>
      <c r="G50" s="23" t="s">
        <v>251</v>
      </c>
    </row>
    <row r="51" spans="2:7">
      <c r="B51" s="114"/>
      <c r="C51" s="114"/>
      <c r="D51" t="str">
        <f t="shared" si="1"/>
        <v xml:space="preserve"> </v>
      </c>
      <c r="E51" s="114"/>
      <c r="F51" s="114"/>
    </row>
    <row r="52" spans="2:7">
      <c r="B52" s="114"/>
      <c r="C52" s="114"/>
      <c r="D52" t="str">
        <f t="shared" si="1"/>
        <v xml:space="preserve"> </v>
      </c>
      <c r="E52" s="114"/>
      <c r="F52" s="114"/>
    </row>
    <row r="53" spans="2:7">
      <c r="B53" s="114"/>
      <c r="C53" s="114"/>
      <c r="D53" t="str">
        <f t="shared" si="1"/>
        <v xml:space="preserve"> </v>
      </c>
      <c r="E53" s="114"/>
      <c r="F53" s="114"/>
    </row>
    <row r="54" spans="2:7">
      <c r="B54" s="114"/>
      <c r="C54" s="114"/>
      <c r="D54" t="str">
        <f t="shared" si="1"/>
        <v xml:space="preserve"> </v>
      </c>
      <c r="E54" s="114"/>
      <c r="F54" s="114"/>
    </row>
    <row r="55" spans="2:7">
      <c r="B55" s="114"/>
      <c r="C55" s="114"/>
      <c r="D55" t="str">
        <f t="shared" si="1"/>
        <v xml:space="preserve"> </v>
      </c>
      <c r="E55" s="114"/>
      <c r="F55" s="114"/>
    </row>
    <row r="56" spans="2:7">
      <c r="B56" s="114"/>
      <c r="C56" s="114"/>
      <c r="D56" t="str">
        <f>CONCATENATE($A$56," ",B56)</f>
        <v xml:space="preserve"> </v>
      </c>
    </row>
  </sheetData>
  <sortState xmlns:xlrd2="http://schemas.microsoft.com/office/spreadsheetml/2017/richdata2" ref="G33:G50">
    <sortCondition ref="G33:G5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bd0d13e4b1b359ade6a3beace5c12920">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ceeb3f9f501ae52e507490d3b3b65eaf"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2023</Añio>
    <Fecha_x0020_Documento xmlns="09e71aba-2254-4bf9-bde9-fe551177c8ee">2024-10-18T05:00:00+00:00</Fecha_x0020_Documento>
    <Número xmlns="09e71aba-2254-4bf9-bde9-fe551177c8ee">4140</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DNPOI-34-5034</_dlc_DocId>
    <_dlc_DocIdUrl xmlns="af7f7f6b-44e7-444a-90a4-d02bbf46acb6">
      <Url>https://colaboracion.dnp.gov.co/CDT/_layouts/15/DocIdRedir.aspx?ID=DNPOI-34-5034</Url>
      <Description>DNPOI-34-5034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101CD6B-D3C2-4974-8C5E-AF543F31E26A}"/>
</file>

<file path=customXml/itemProps2.xml><?xml version="1.0" encoding="utf-8"?>
<ds:datastoreItem xmlns:ds="http://schemas.openxmlformats.org/officeDocument/2006/customXml" ds:itemID="{68DB1DDE-92F9-4DE1-AD6A-5507ECD87919}">
  <ds:schemaRefs>
    <ds:schemaRef ds:uri="http://schemas.microsoft.com/sharepoint/v3/contenttype/forms"/>
  </ds:schemaRefs>
</ds:datastoreItem>
</file>

<file path=customXml/itemProps3.xml><?xml version="1.0" encoding="utf-8"?>
<ds:datastoreItem xmlns:ds="http://schemas.openxmlformats.org/officeDocument/2006/customXml" ds:itemID="{05A154F4-C5D7-4A04-A025-8E0E4A8DAE79}">
  <ds:schemaRefs>
    <ds:schemaRef ds:uri="http://purl.org/dc/terms/"/>
    <ds:schemaRef ds:uri="ac247f68-9271-42ef-a050-082a0cda7600"/>
    <ds:schemaRef ds:uri="http://schemas.microsoft.com/office/2006/documentManagement/types"/>
    <ds:schemaRef ds:uri="ae0da67a-7e52-4b3a-8662-c43ef0943d6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BEA3E264-D70A-46F1-B483-D6E8615476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 Plan acción seguimiento</vt:lpstr>
      <vt:lpstr>Instrucciones PAS</vt:lpstr>
      <vt:lpstr>Desplegables</vt:lpstr>
      <vt:lpstr>' Plan acción seguimiento'!Área_de_impresión</vt:lpstr>
      <vt:lpstr>'Instrucciones PAS'!Área_de_impresión</vt:lpstr>
    </vt:vector>
  </TitlesOfParts>
  <Manager/>
  <Company>DNP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4140</dc:title>
  <dc:subject/>
  <dc:creator>DNP</dc:creator>
  <cp:keywords/>
  <dc:description/>
  <cp:lastModifiedBy>USUARIO</cp:lastModifiedBy>
  <cp:revision/>
  <dcterms:created xsi:type="dcterms:W3CDTF">2008-04-24T15:07:06Z</dcterms:created>
  <dcterms:modified xsi:type="dcterms:W3CDTF">2024-10-18T21:56:41Z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a32810e0-b580-49f8-8bae-dbd5ab51554e</vt:lpwstr>
  </property>
  <property fmtid="{D5CDD505-2E9C-101B-9397-08002B2CF9AE}" pid="4" name="Order">
    <vt:r8>100</vt:r8>
  </property>
  <property fmtid="{D5CDD505-2E9C-101B-9397-08002B2CF9AE}" pid="5" name="MediaServiceImageTags">
    <vt:lpwstr/>
  </property>
  <property fmtid="{D5CDD505-2E9C-101B-9397-08002B2CF9AE}" pid="6" name="TaxKeyword">
    <vt:lpwstr/>
  </property>
  <property fmtid="{D5CDD505-2E9C-101B-9397-08002B2CF9AE}" pid="7" name="TaxCatchAll">
    <vt:lpwstr/>
  </property>
  <property fmtid="{D5CDD505-2E9C-101B-9397-08002B2CF9AE}" pid="8" name="TaxKeywordTaxHTField">
    <vt:lpwstr/>
  </property>
  <property fmtid="{D5CDD505-2E9C-101B-9397-08002B2CF9AE}" pid="9" name="Tipo Conpes">
    <vt:lpwstr>7;#CONPES Económicos|7c1a6167-1b5b-496e-b1b4-75ec465787d9</vt:lpwstr>
  </property>
</Properties>
</file>